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Z:\CCDENT_SUPPORT\DESS knihovny\"/>
    </mc:Choice>
  </mc:AlternateContent>
  <xr:revisionPtr revIDLastSave="0" documentId="13_ncr:1_{9CA9D6ED-AF24-407A-B160-F43E84A7D94A}" xr6:coauthVersionLast="47" xr6:coauthVersionMax="47" xr10:uidLastSave="{00000000-0000-0000-0000-000000000000}"/>
  <bookViews>
    <workbookView xWindow="-120" yWindow="-120" windowWidth="29040" windowHeight="15720" activeTab="1" xr2:uid="{3FDDEC3A-7AF4-49C3-8EC4-E2A90744248E}"/>
  </bookViews>
  <sheets>
    <sheet name="List1" sheetId="3" r:id="rId1"/>
    <sheet name="Export-Shoptet" sheetId="5" r:id="rId2"/>
    <sheet name="List5" sheetId="7" r:id="rId3"/>
    <sheet name="List4" sheetId="6" r:id="rId4"/>
    <sheet name="List2" sheetId="4" r:id="rId5"/>
  </sheet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2" i="5"/>
  <c r="N16" i="3"/>
  <c r="N17" i="3"/>
  <c r="N18" i="3"/>
  <c r="N19" i="3"/>
  <c r="N20" i="3"/>
  <c r="N21" i="3"/>
  <c r="N22" i="3"/>
  <c r="N36" i="3"/>
  <c r="N37" i="3"/>
  <c r="N38" i="3"/>
  <c r="N40" i="3"/>
  <c r="N41" i="3"/>
  <c r="N42" i="3"/>
  <c r="N54" i="3"/>
  <c r="N56" i="3"/>
  <c r="N57" i="3"/>
  <c r="N58" i="3"/>
  <c r="N59" i="3"/>
  <c r="N60" i="3"/>
  <c r="N61" i="3"/>
  <c r="N62" i="3"/>
  <c r="N68" i="3"/>
  <c r="N71" i="3"/>
  <c r="N72" i="3"/>
  <c r="N73" i="3"/>
  <c r="N74" i="3"/>
  <c r="N75" i="3"/>
  <c r="N79" i="3"/>
  <c r="N80" i="3"/>
  <c r="N81" i="3"/>
  <c r="N82" i="3"/>
  <c r="N92" i="3"/>
  <c r="N93" i="3"/>
  <c r="N94" i="3"/>
  <c r="N95" i="3"/>
  <c r="N96" i="3"/>
  <c r="N97" i="3"/>
  <c r="N98" i="3"/>
  <c r="N99" i="3"/>
  <c r="N100" i="3"/>
  <c r="N101" i="3"/>
  <c r="N102" i="3"/>
  <c r="N108" i="3"/>
  <c r="N114" i="3"/>
  <c r="N2" i="3"/>
  <c r="L40" i="3"/>
  <c r="L41" i="3"/>
  <c r="L42" i="3"/>
  <c r="L43" i="3"/>
  <c r="L44" i="3"/>
  <c r="B44" i="5" s="1"/>
  <c r="L104" i="3"/>
  <c r="L60" i="3"/>
  <c r="L61" i="3"/>
  <c r="L62" i="3"/>
  <c r="L63" i="3"/>
  <c r="L64" i="3"/>
  <c r="L65" i="3"/>
  <c r="L66" i="3"/>
  <c r="L67" i="3"/>
  <c r="L68" i="3"/>
  <c r="B68" i="5" s="1"/>
  <c r="L69" i="3"/>
  <c r="L70" i="3"/>
  <c r="L71" i="3"/>
  <c r="L2" i="3"/>
  <c r="L3" i="3"/>
  <c r="B22" i="5" s="1"/>
  <c r="L4" i="3"/>
  <c r="L72" i="3"/>
  <c r="B72" i="5" s="1"/>
  <c r="L73" i="3"/>
  <c r="B73" i="5" s="1"/>
  <c r="L74" i="3"/>
  <c r="L45" i="3"/>
  <c r="L46" i="3"/>
  <c r="L105" i="3"/>
  <c r="B105" i="5" s="1"/>
  <c r="L106" i="3"/>
  <c r="L107" i="3"/>
  <c r="B31" i="5" s="1"/>
  <c r="L32" i="3"/>
  <c r="B32" i="5" s="1"/>
  <c r="L31" i="3"/>
  <c r="L5" i="3"/>
  <c r="L6" i="3"/>
  <c r="B35" i="5" s="1"/>
  <c r="L7" i="3"/>
  <c r="L108" i="3"/>
  <c r="L16" i="3"/>
  <c r="L17" i="3"/>
  <c r="L18" i="3"/>
  <c r="L19" i="3"/>
  <c r="L47" i="3"/>
  <c r="L48" i="3"/>
  <c r="B48" i="5" s="1"/>
  <c r="L109" i="3"/>
  <c r="B109" i="5" s="1"/>
  <c r="L75" i="3"/>
  <c r="L56" i="3"/>
  <c r="B56" i="5" s="1"/>
  <c r="L57" i="3"/>
  <c r="L20" i="3"/>
  <c r="L21" i="3"/>
  <c r="L22" i="3"/>
  <c r="L76" i="3"/>
  <c r="L77" i="3"/>
  <c r="L78" i="3"/>
  <c r="L33" i="3"/>
  <c r="B33" i="5" s="1"/>
  <c r="L34" i="3"/>
  <c r="B34" i="5" s="1"/>
  <c r="L35" i="3"/>
  <c r="L36" i="3"/>
  <c r="L79" i="3"/>
  <c r="L80" i="3"/>
  <c r="L81" i="3"/>
  <c r="L29" i="3"/>
  <c r="B61" i="5" s="1"/>
  <c r="L82" i="3"/>
  <c r="L83" i="3"/>
  <c r="B83" i="5" s="1"/>
  <c r="L84" i="3"/>
  <c r="B84" i="5" s="1"/>
  <c r="L85" i="3"/>
  <c r="B85" i="5" s="1"/>
  <c r="L37" i="3"/>
  <c r="L38" i="3"/>
  <c r="L49" i="3"/>
  <c r="B49" i="5" s="1"/>
  <c r="L86" i="3"/>
  <c r="B86" i="5" s="1"/>
  <c r="L87" i="3"/>
  <c r="L8" i="3"/>
  <c r="B8" i="5" s="1"/>
  <c r="L9" i="3"/>
  <c r="L50" i="3"/>
  <c r="L51" i="3"/>
  <c r="L110" i="3"/>
  <c r="L88" i="3"/>
  <c r="L89" i="3"/>
  <c r="B89" i="5" s="1"/>
  <c r="L90" i="3"/>
  <c r="L91" i="3"/>
  <c r="L92" i="3"/>
  <c r="B80" i="5" s="1"/>
  <c r="L93" i="3"/>
  <c r="B81" i="5" s="1"/>
  <c r="L94" i="3"/>
  <c r="B82" i="5" s="1"/>
  <c r="L95" i="3"/>
  <c r="L10" i="3"/>
  <c r="B10" i="5" s="1"/>
  <c r="L11" i="3"/>
  <c r="B11" i="5" s="1"/>
  <c r="L96" i="3"/>
  <c r="L97" i="3"/>
  <c r="L98" i="3"/>
  <c r="L52" i="3"/>
  <c r="L53" i="3"/>
  <c r="L111" i="3"/>
  <c r="L112" i="3"/>
  <c r="L113" i="3"/>
  <c r="L12" i="3"/>
  <c r="L13" i="3"/>
  <c r="L14" i="3"/>
  <c r="L114" i="3"/>
  <c r="L23" i="3"/>
  <c r="L24" i="3"/>
  <c r="L25" i="3"/>
  <c r="B25" i="5" s="1"/>
  <c r="L54" i="3"/>
  <c r="B54" i="5" s="1"/>
  <c r="L99" i="3"/>
  <c r="B102" i="5" s="1"/>
  <c r="L58" i="3"/>
  <c r="L59" i="3"/>
  <c r="L26" i="3"/>
  <c r="B26" i="5" s="1"/>
  <c r="L27" i="3"/>
  <c r="B27" i="5" s="1"/>
  <c r="L28" i="3"/>
  <c r="B28" i="5" s="1"/>
  <c r="L100" i="3"/>
  <c r="B100" i="5" s="1"/>
  <c r="L101" i="3"/>
  <c r="B101" i="5" s="1"/>
  <c r="L102" i="3"/>
  <c r="L30" i="3"/>
  <c r="L103" i="3"/>
  <c r="B103" i="5" s="1"/>
  <c r="L55" i="3"/>
  <c r="B113" i="5" s="1"/>
  <c r="L15" i="3"/>
  <c r="L39" i="3"/>
  <c r="B5" i="5"/>
  <c r="B6" i="5"/>
  <c r="B9" i="5"/>
  <c r="B12" i="5"/>
  <c r="B17" i="5"/>
  <c r="B43" i="5"/>
  <c r="B45" i="5"/>
  <c r="B46" i="5"/>
  <c r="B50" i="5"/>
  <c r="B53" i="5"/>
  <c r="B55" i="5"/>
  <c r="B67" i="5"/>
  <c r="B69" i="5"/>
  <c r="B78" i="5"/>
  <c r="B87" i="5"/>
  <c r="B88" i="5"/>
  <c r="B94" i="5"/>
  <c r="B95" i="5"/>
  <c r="B99" i="5"/>
  <c r="B106" i="5"/>
  <c r="B112" i="5"/>
  <c r="G40" i="3"/>
  <c r="K40" i="3" s="1"/>
  <c r="G41" i="3"/>
  <c r="K41" i="3" s="1"/>
  <c r="G42" i="3"/>
  <c r="K42" i="3" s="1"/>
  <c r="G43" i="3"/>
  <c r="K43" i="3" s="1"/>
  <c r="G44" i="3"/>
  <c r="K44" i="3" s="1"/>
  <c r="G104" i="3"/>
  <c r="K104" i="3" s="1"/>
  <c r="G60" i="3"/>
  <c r="K60" i="3" s="1"/>
  <c r="G61" i="3"/>
  <c r="K61" i="3" s="1"/>
  <c r="G62" i="3"/>
  <c r="K62" i="3" s="1"/>
  <c r="G63" i="3"/>
  <c r="K63" i="3" s="1"/>
  <c r="G64" i="3"/>
  <c r="K64" i="3" s="1"/>
  <c r="G65" i="3"/>
  <c r="K65" i="3" s="1"/>
  <c r="G66" i="3"/>
  <c r="K66" i="3" s="1"/>
  <c r="G67" i="3"/>
  <c r="K67" i="3" s="1"/>
  <c r="G68" i="3"/>
  <c r="K68" i="3" s="1"/>
  <c r="G69" i="3"/>
  <c r="K69" i="3" s="1"/>
  <c r="G70" i="3"/>
  <c r="K70" i="3" s="1"/>
  <c r="G71" i="3"/>
  <c r="K71" i="3" s="1"/>
  <c r="G2" i="3"/>
  <c r="K2" i="3" s="1"/>
  <c r="G3" i="3"/>
  <c r="K3" i="3" s="1"/>
  <c r="G4" i="3"/>
  <c r="K4" i="3" s="1"/>
  <c r="G72" i="3"/>
  <c r="K72" i="3" s="1"/>
  <c r="G73" i="3"/>
  <c r="K73" i="3" s="1"/>
  <c r="G74" i="3"/>
  <c r="K74" i="3" s="1"/>
  <c r="G45" i="3"/>
  <c r="K45" i="3" s="1"/>
  <c r="G46" i="3"/>
  <c r="K46" i="3" s="1"/>
  <c r="G105" i="3"/>
  <c r="K105" i="3" s="1"/>
  <c r="G106" i="3"/>
  <c r="K106" i="3" s="1"/>
  <c r="G107" i="3"/>
  <c r="K107" i="3" s="1"/>
  <c r="G32" i="3"/>
  <c r="K32" i="3" s="1"/>
  <c r="G31" i="3"/>
  <c r="K31" i="3" s="1"/>
  <c r="G5" i="3"/>
  <c r="K5" i="3" s="1"/>
  <c r="G6" i="3"/>
  <c r="K6" i="3" s="1"/>
  <c r="G7" i="3"/>
  <c r="K7" i="3" s="1"/>
  <c r="G108" i="3"/>
  <c r="K108" i="3" s="1"/>
  <c r="G16" i="3"/>
  <c r="K16" i="3" s="1"/>
  <c r="G17" i="3"/>
  <c r="K17" i="3" s="1"/>
  <c r="G18" i="3"/>
  <c r="K18" i="3" s="1"/>
  <c r="G19" i="3"/>
  <c r="K19" i="3" s="1"/>
  <c r="G47" i="3"/>
  <c r="K47" i="3" s="1"/>
  <c r="G48" i="3"/>
  <c r="K48" i="3" s="1"/>
  <c r="G109" i="3"/>
  <c r="K109" i="3" s="1"/>
  <c r="G75" i="3"/>
  <c r="K75" i="3" s="1"/>
  <c r="G56" i="3"/>
  <c r="K56" i="3" s="1"/>
  <c r="G57" i="3"/>
  <c r="K57" i="3" s="1"/>
  <c r="G20" i="3"/>
  <c r="K20" i="3" s="1"/>
  <c r="G21" i="3"/>
  <c r="K21" i="3" s="1"/>
  <c r="G22" i="3"/>
  <c r="K22" i="3" s="1"/>
  <c r="G76" i="3"/>
  <c r="K76" i="3" s="1"/>
  <c r="G77" i="3"/>
  <c r="K77" i="3" s="1"/>
  <c r="G78" i="3"/>
  <c r="K78" i="3" s="1"/>
  <c r="G33" i="3"/>
  <c r="K33" i="3" s="1"/>
  <c r="G34" i="3"/>
  <c r="K34" i="3" s="1"/>
  <c r="G35" i="3"/>
  <c r="K35" i="3" s="1"/>
  <c r="G36" i="3"/>
  <c r="K36" i="3" s="1"/>
  <c r="G79" i="3"/>
  <c r="K79" i="3" s="1"/>
  <c r="G80" i="3"/>
  <c r="K80" i="3" s="1"/>
  <c r="G81" i="3"/>
  <c r="K81" i="3" s="1"/>
  <c r="G29" i="3"/>
  <c r="K29" i="3" s="1"/>
  <c r="G82" i="3"/>
  <c r="K82" i="3" s="1"/>
  <c r="G83" i="3"/>
  <c r="K83" i="3" s="1"/>
  <c r="G84" i="3"/>
  <c r="K84" i="3" s="1"/>
  <c r="G85" i="3"/>
  <c r="K85" i="3" s="1"/>
  <c r="G37" i="3"/>
  <c r="K37" i="3" s="1"/>
  <c r="G38" i="3"/>
  <c r="K38" i="3" s="1"/>
  <c r="G49" i="3"/>
  <c r="K49" i="3" s="1"/>
  <c r="G86" i="3"/>
  <c r="K86" i="3" s="1"/>
  <c r="G87" i="3"/>
  <c r="K87" i="3" s="1"/>
  <c r="G8" i="3"/>
  <c r="K8" i="3" s="1"/>
  <c r="G9" i="3"/>
  <c r="K9" i="3" s="1"/>
  <c r="G50" i="3"/>
  <c r="K50" i="3" s="1"/>
  <c r="G51" i="3"/>
  <c r="K51" i="3" s="1"/>
  <c r="G110" i="3"/>
  <c r="K110" i="3" s="1"/>
  <c r="G88" i="3"/>
  <c r="K88" i="3" s="1"/>
  <c r="G89" i="3"/>
  <c r="K89" i="3" s="1"/>
  <c r="G90" i="3"/>
  <c r="K90" i="3" s="1"/>
  <c r="G91" i="3"/>
  <c r="K91" i="3" s="1"/>
  <c r="G92" i="3"/>
  <c r="K92" i="3" s="1"/>
  <c r="G93" i="3"/>
  <c r="K93" i="3" s="1"/>
  <c r="G94" i="3"/>
  <c r="K94" i="3" s="1"/>
  <c r="G95" i="3"/>
  <c r="K95" i="3" s="1"/>
  <c r="G10" i="3"/>
  <c r="K10" i="3" s="1"/>
  <c r="G11" i="3"/>
  <c r="K11" i="3" s="1"/>
  <c r="G96" i="3"/>
  <c r="K96" i="3" s="1"/>
  <c r="G97" i="3"/>
  <c r="K97" i="3" s="1"/>
  <c r="G98" i="3"/>
  <c r="K98" i="3" s="1"/>
  <c r="G52" i="3"/>
  <c r="K52" i="3" s="1"/>
  <c r="G53" i="3"/>
  <c r="K53" i="3" s="1"/>
  <c r="G111" i="3"/>
  <c r="K111" i="3" s="1"/>
  <c r="G112" i="3"/>
  <c r="K112" i="3" s="1"/>
  <c r="G113" i="3"/>
  <c r="K113" i="3" s="1"/>
  <c r="G12" i="3"/>
  <c r="K12" i="3" s="1"/>
  <c r="G13" i="3"/>
  <c r="K13" i="3" s="1"/>
  <c r="G14" i="3"/>
  <c r="K14" i="3" s="1"/>
  <c r="G114" i="3"/>
  <c r="K114" i="3" s="1"/>
  <c r="G23" i="3"/>
  <c r="K23" i="3" s="1"/>
  <c r="G24" i="3"/>
  <c r="K24" i="3" s="1"/>
  <c r="G25" i="3"/>
  <c r="K25" i="3" s="1"/>
  <c r="G54" i="3"/>
  <c r="K54" i="3" s="1"/>
  <c r="G99" i="3"/>
  <c r="K99" i="3" s="1"/>
  <c r="G58" i="3"/>
  <c r="K58" i="3" s="1"/>
  <c r="G59" i="3"/>
  <c r="K59" i="3" s="1"/>
  <c r="G26" i="3"/>
  <c r="K26" i="3" s="1"/>
  <c r="G27" i="3"/>
  <c r="K27" i="3" s="1"/>
  <c r="G28" i="3"/>
  <c r="K28" i="3" s="1"/>
  <c r="G100" i="3"/>
  <c r="K100" i="3" s="1"/>
  <c r="G101" i="3"/>
  <c r="K101" i="3" s="1"/>
  <c r="G102" i="3"/>
  <c r="K102" i="3" s="1"/>
  <c r="G30" i="3"/>
  <c r="K30" i="3" s="1"/>
  <c r="G103" i="3"/>
  <c r="K103" i="3" s="1"/>
  <c r="G55" i="3"/>
  <c r="K55" i="3" s="1"/>
  <c r="G15" i="3"/>
  <c r="K15" i="3" s="1"/>
  <c r="G39" i="3"/>
  <c r="K39" i="3" s="1"/>
  <c r="I69" i="3"/>
  <c r="J69" i="3" s="1"/>
  <c r="I70" i="3"/>
  <c r="J70" i="3" s="1"/>
  <c r="I71" i="3"/>
  <c r="J71" i="3" s="1"/>
  <c r="I2" i="3"/>
  <c r="J2" i="3" s="1"/>
  <c r="I3" i="3"/>
  <c r="I4" i="3"/>
  <c r="I72" i="3"/>
  <c r="I73" i="3"/>
  <c r="J73" i="3" s="1"/>
  <c r="I74" i="3"/>
  <c r="I45" i="3"/>
  <c r="I46" i="3"/>
  <c r="I105" i="3"/>
  <c r="I106" i="3"/>
  <c r="I107" i="3"/>
  <c r="I32" i="3"/>
  <c r="I31" i="3"/>
  <c r="I5" i="3"/>
  <c r="I6" i="3"/>
  <c r="I7" i="3"/>
  <c r="I108" i="3"/>
  <c r="J108" i="3" s="1"/>
  <c r="I16" i="3"/>
  <c r="J16" i="3" s="1"/>
  <c r="I17" i="3"/>
  <c r="J17" i="3" s="1"/>
  <c r="I18" i="3"/>
  <c r="J18" i="3" s="1"/>
  <c r="I19" i="3"/>
  <c r="J19" i="3" s="1"/>
  <c r="I47" i="3"/>
  <c r="I48" i="3"/>
  <c r="I109" i="3"/>
  <c r="I75" i="3"/>
  <c r="J75" i="3" s="1"/>
  <c r="I56" i="3"/>
  <c r="I57" i="3"/>
  <c r="I20" i="3"/>
  <c r="I21" i="3"/>
  <c r="I22" i="3"/>
  <c r="I76" i="3"/>
  <c r="I77" i="3"/>
  <c r="I78" i="3"/>
  <c r="I33" i="3"/>
  <c r="I34" i="3"/>
  <c r="I35" i="3"/>
  <c r="I36" i="3"/>
  <c r="J36" i="3" s="1"/>
  <c r="I79" i="3"/>
  <c r="J79" i="3" s="1"/>
  <c r="I80" i="3"/>
  <c r="J80" i="3" s="1"/>
  <c r="I81" i="3"/>
  <c r="J81" i="3" s="1"/>
  <c r="I29" i="3"/>
  <c r="J29" i="3" s="1"/>
  <c r="I82" i="3"/>
  <c r="I83" i="3"/>
  <c r="I84" i="3"/>
  <c r="I85" i="3"/>
  <c r="J85" i="3" s="1"/>
  <c r="I37" i="3"/>
  <c r="I38" i="3"/>
  <c r="I49" i="3"/>
  <c r="I86" i="3"/>
  <c r="I87" i="3"/>
  <c r="I8" i="3"/>
  <c r="I9" i="3"/>
  <c r="I50" i="3"/>
  <c r="I51" i="3"/>
  <c r="I110" i="3"/>
  <c r="I88" i="3"/>
  <c r="I89" i="3"/>
  <c r="J89" i="3" s="1"/>
  <c r="I90" i="3"/>
  <c r="J90" i="3" s="1"/>
  <c r="I91" i="3"/>
  <c r="J91" i="3" s="1"/>
  <c r="I92" i="3"/>
  <c r="J92" i="3" s="1"/>
  <c r="I93" i="3"/>
  <c r="J93" i="3" s="1"/>
  <c r="I94" i="3"/>
  <c r="I95" i="3"/>
  <c r="I10" i="3"/>
  <c r="I11" i="3"/>
  <c r="J11" i="3" s="1"/>
  <c r="I96" i="3"/>
  <c r="I97" i="3"/>
  <c r="I98" i="3"/>
  <c r="I52" i="3"/>
  <c r="I53" i="3"/>
  <c r="I111" i="3"/>
  <c r="I112" i="3"/>
  <c r="I113" i="3"/>
  <c r="I12" i="3"/>
  <c r="I13" i="3"/>
  <c r="I14" i="3"/>
  <c r="I114" i="3"/>
  <c r="J114" i="3" s="1"/>
  <c r="I23" i="3"/>
  <c r="J23" i="3" s="1"/>
  <c r="I24" i="3"/>
  <c r="J24" i="3" s="1"/>
  <c r="I25" i="3"/>
  <c r="J25" i="3" s="1"/>
  <c r="I54" i="3"/>
  <c r="J54" i="3" s="1"/>
  <c r="I99" i="3"/>
  <c r="I58" i="3"/>
  <c r="I59" i="3"/>
  <c r="I26" i="3"/>
  <c r="J26" i="3" s="1"/>
  <c r="I27" i="3"/>
  <c r="I28" i="3"/>
  <c r="I100" i="3"/>
  <c r="I101" i="3"/>
  <c r="I102" i="3"/>
  <c r="I30" i="3"/>
  <c r="I103" i="3"/>
  <c r="I55" i="3"/>
  <c r="I15" i="3"/>
  <c r="I40" i="3"/>
  <c r="J40" i="3" s="1"/>
  <c r="I41" i="3"/>
  <c r="J41" i="3" s="1"/>
  <c r="I42" i="3"/>
  <c r="J42" i="3" s="1"/>
  <c r="I43" i="3"/>
  <c r="J43" i="3" s="1"/>
  <c r="I44" i="3"/>
  <c r="I104" i="3"/>
  <c r="I60" i="3"/>
  <c r="I61" i="3"/>
  <c r="I62" i="3"/>
  <c r="I63" i="3"/>
  <c r="I64" i="3"/>
  <c r="I65" i="3"/>
  <c r="I66" i="3"/>
  <c r="I67" i="3"/>
  <c r="I68" i="3"/>
  <c r="J68" i="3" s="1"/>
  <c r="I39" i="3"/>
  <c r="J30" i="3" l="1"/>
  <c r="N55" i="3"/>
  <c r="N15" i="3"/>
  <c r="J102" i="3"/>
  <c r="J22" i="3"/>
  <c r="B41" i="5"/>
  <c r="N34" i="3"/>
  <c r="N113" i="3"/>
  <c r="N52" i="3"/>
  <c r="N32" i="3"/>
  <c r="N12" i="3"/>
  <c r="J66" i="3"/>
  <c r="J28" i="3"/>
  <c r="J97" i="3"/>
  <c r="J38" i="3"/>
  <c r="J57" i="3"/>
  <c r="J45" i="3"/>
  <c r="B98" i="5"/>
  <c r="B58" i="5"/>
  <c r="B38" i="5"/>
  <c r="N111" i="3"/>
  <c r="N91" i="3"/>
  <c r="N51" i="3"/>
  <c r="N31" i="3"/>
  <c r="N11" i="3"/>
  <c r="J55" i="3"/>
  <c r="J31" i="3"/>
  <c r="J53" i="3"/>
  <c r="J21" i="3"/>
  <c r="B97" i="5"/>
  <c r="B57" i="5"/>
  <c r="B37" i="5"/>
  <c r="N110" i="3"/>
  <c r="N90" i="3"/>
  <c r="N70" i="3"/>
  <c r="N50" i="3"/>
  <c r="N30" i="3"/>
  <c r="N10" i="3"/>
  <c r="J34" i="3"/>
  <c r="J50" i="3"/>
  <c r="J107" i="3"/>
  <c r="B42" i="5"/>
  <c r="J106" i="3"/>
  <c r="J101" i="3"/>
  <c r="B20" i="5"/>
  <c r="B96" i="5"/>
  <c r="N109" i="3"/>
  <c r="N89" i="3"/>
  <c r="N69" i="3"/>
  <c r="N49" i="3"/>
  <c r="N29" i="3"/>
  <c r="N9" i="3"/>
  <c r="J35" i="3"/>
  <c r="J110" i="3"/>
  <c r="J86" i="3"/>
  <c r="J20" i="3"/>
  <c r="B75" i="5"/>
  <c r="N88" i="3"/>
  <c r="N48" i="3"/>
  <c r="N28" i="3"/>
  <c r="N8" i="3"/>
  <c r="J13" i="3"/>
  <c r="J6" i="3"/>
  <c r="N77" i="3"/>
  <c r="N76" i="3"/>
  <c r="B21" i="5"/>
  <c r="N14" i="3"/>
  <c r="J52" i="3"/>
  <c r="J105" i="3"/>
  <c r="B40" i="5"/>
  <c r="N13" i="3"/>
  <c r="J49" i="3"/>
  <c r="J27" i="3"/>
  <c r="J84" i="3"/>
  <c r="J62" i="3"/>
  <c r="J58" i="3"/>
  <c r="J95" i="3"/>
  <c r="J83" i="3"/>
  <c r="J48" i="3"/>
  <c r="J4" i="3"/>
  <c r="B110" i="5"/>
  <c r="B74" i="5"/>
  <c r="N107" i="3"/>
  <c r="N87" i="3"/>
  <c r="N67" i="3"/>
  <c r="N47" i="3"/>
  <c r="N27" i="3"/>
  <c r="N7" i="3"/>
  <c r="J88" i="3"/>
  <c r="N78" i="3"/>
  <c r="J9" i="3"/>
  <c r="J111" i="3"/>
  <c r="J8" i="3"/>
  <c r="J76" i="3"/>
  <c r="B60" i="5"/>
  <c r="N33" i="3"/>
  <c r="J100" i="3"/>
  <c r="J46" i="3"/>
  <c r="N112" i="3"/>
  <c r="J96" i="3"/>
  <c r="J74" i="3"/>
  <c r="J64" i="3"/>
  <c r="J59" i="3"/>
  <c r="J72" i="3"/>
  <c r="J61" i="3"/>
  <c r="J99" i="3"/>
  <c r="J94" i="3"/>
  <c r="J82" i="3"/>
  <c r="J47" i="3"/>
  <c r="J3" i="3"/>
  <c r="N106" i="3"/>
  <c r="N86" i="3"/>
  <c r="N66" i="3"/>
  <c r="N46" i="3"/>
  <c r="N26" i="3"/>
  <c r="N6" i="3"/>
  <c r="J14" i="3"/>
  <c r="J7" i="3"/>
  <c r="J51" i="3"/>
  <c r="J112" i="3"/>
  <c r="J32" i="3"/>
  <c r="J39" i="3"/>
  <c r="N53" i="3"/>
  <c r="J98" i="3"/>
  <c r="J56" i="3"/>
  <c r="J63" i="3"/>
  <c r="J60" i="3"/>
  <c r="B52" i="5"/>
  <c r="N105" i="3"/>
  <c r="N85" i="3"/>
  <c r="N65" i="3"/>
  <c r="N45" i="3"/>
  <c r="N25" i="3"/>
  <c r="N5" i="3"/>
  <c r="J15" i="3"/>
  <c r="J5" i="3"/>
  <c r="N35" i="3"/>
  <c r="J87" i="3"/>
  <c r="J65" i="3"/>
  <c r="J109" i="3"/>
  <c r="J104" i="3"/>
  <c r="B91" i="5"/>
  <c r="N104" i="3"/>
  <c r="N84" i="3"/>
  <c r="N64" i="3"/>
  <c r="N44" i="3"/>
  <c r="N24" i="3"/>
  <c r="N4" i="3"/>
  <c r="N39" i="3"/>
  <c r="J12" i="3"/>
  <c r="J33" i="3"/>
  <c r="J113" i="3"/>
  <c r="J78" i="3"/>
  <c r="B104" i="5"/>
  <c r="J103" i="3"/>
  <c r="J77" i="3"/>
  <c r="J67" i="3"/>
  <c r="B59" i="5"/>
  <c r="J37" i="3"/>
  <c r="J10" i="3"/>
  <c r="J44" i="3"/>
  <c r="N103" i="3"/>
  <c r="N83" i="3"/>
  <c r="N63" i="3"/>
  <c r="N43" i="3"/>
  <c r="N23" i="3"/>
  <c r="N3" i="3"/>
  <c r="B4" i="5"/>
  <c r="A52" i="5"/>
  <c r="A105" i="5"/>
  <c r="A49" i="5"/>
  <c r="A45" i="5"/>
  <c r="A27" i="5"/>
  <c r="A96" i="5"/>
  <c r="A37" i="5"/>
  <c r="A56" i="5"/>
  <c r="A74" i="5"/>
  <c r="A43" i="5"/>
  <c r="A101" i="5"/>
  <c r="A86" i="5"/>
  <c r="A60" i="5"/>
  <c r="A38" i="5"/>
  <c r="A26" i="5"/>
  <c r="A11" i="5"/>
  <c r="A85" i="5"/>
  <c r="A75" i="5"/>
  <c r="A73" i="5"/>
  <c r="A42" i="5"/>
  <c r="A59" i="5"/>
  <c r="A10" i="5"/>
  <c r="A84" i="5"/>
  <c r="A109" i="5"/>
  <c r="A72" i="5"/>
  <c r="A41" i="5"/>
  <c r="A94" i="5"/>
  <c r="A47" i="5"/>
  <c r="A58" i="5"/>
  <c r="A95" i="5"/>
  <c r="A83" i="5"/>
  <c r="A48" i="5"/>
  <c r="A4" i="5"/>
  <c r="A3" i="5"/>
  <c r="A54" i="5"/>
  <c r="A93" i="5"/>
  <c r="A29" i="5"/>
  <c r="A19" i="5"/>
  <c r="A2" i="5"/>
  <c r="A25" i="5"/>
  <c r="A92" i="5"/>
  <c r="A81" i="5"/>
  <c r="A18" i="5"/>
  <c r="A71" i="5"/>
  <c r="A40" i="5"/>
  <c r="A24" i="5"/>
  <c r="A91" i="5"/>
  <c r="A80" i="5"/>
  <c r="A70" i="5"/>
  <c r="A90" i="5"/>
  <c r="A114" i="5"/>
  <c r="A89" i="5"/>
  <c r="A36" i="5"/>
  <c r="A108" i="5"/>
  <c r="A68" i="5"/>
  <c r="A46" i="5"/>
  <c r="A28" i="5"/>
  <c r="A23" i="5"/>
  <c r="A79" i="5"/>
  <c r="A69" i="5"/>
  <c r="A14" i="5"/>
  <c r="A88" i="5"/>
  <c r="A35" i="5"/>
  <c r="A67" i="5"/>
  <c r="A21" i="5"/>
  <c r="A100" i="5"/>
  <c r="A98" i="5"/>
  <c r="A20" i="5"/>
  <c r="A104" i="5"/>
  <c r="A97" i="5"/>
  <c r="A57" i="5"/>
  <c r="A17" i="5"/>
  <c r="A39" i="5"/>
  <c r="A13" i="5"/>
  <c r="A110" i="5"/>
  <c r="A34" i="5"/>
  <c r="A6" i="5"/>
  <c r="A66" i="5"/>
  <c r="A44" i="5"/>
  <c r="A82" i="5"/>
  <c r="A15" i="5"/>
  <c r="A12" i="5"/>
  <c r="A51" i="5"/>
  <c r="A33" i="5"/>
  <c r="A5" i="5"/>
  <c r="A65" i="5"/>
  <c r="A7" i="5"/>
  <c r="A55" i="5"/>
  <c r="A113" i="5"/>
  <c r="A50" i="5"/>
  <c r="A78" i="5"/>
  <c r="A31" i="5"/>
  <c r="A64" i="5"/>
  <c r="A103" i="5"/>
  <c r="A112" i="5"/>
  <c r="A9" i="5"/>
  <c r="A77" i="5"/>
  <c r="A32" i="5"/>
  <c r="A63" i="5"/>
  <c r="A99" i="5"/>
  <c r="A16" i="5"/>
  <c r="A30" i="5"/>
  <c r="A111" i="5"/>
  <c r="A8" i="5"/>
  <c r="A76" i="5"/>
  <c r="A107" i="5"/>
  <c r="A62" i="5"/>
  <c r="A102" i="5"/>
  <c r="A53" i="5"/>
  <c r="A87" i="5"/>
  <c r="A22" i="5"/>
  <c r="A106" i="5"/>
  <c r="A61" i="5"/>
  <c r="B107" i="5"/>
  <c r="B62" i="5"/>
  <c r="B79" i="5"/>
  <c r="B19" i="5"/>
  <c r="B18" i="5"/>
  <c r="B111" i="5"/>
  <c r="B93" i="5"/>
  <c r="B76" i="5"/>
  <c r="B36" i="5"/>
  <c r="B2" i="5"/>
  <c r="B15" i="5"/>
  <c r="B114" i="5"/>
  <c r="B14" i="5"/>
  <c r="B92" i="5"/>
  <c r="B23" i="5"/>
  <c r="B16" i="5"/>
  <c r="B13" i="5"/>
  <c r="B3" i="5"/>
  <c r="B90" i="5"/>
  <c r="B30" i="5"/>
  <c r="B47" i="5"/>
  <c r="B29" i="5"/>
  <c r="B66" i="5"/>
  <c r="B71" i="5"/>
  <c r="B108" i="5"/>
  <c r="B77" i="5"/>
  <c r="B70" i="5"/>
  <c r="B65" i="5"/>
  <c r="B51" i="5"/>
  <c r="B39" i="5"/>
  <c r="B7" i="5"/>
  <c r="B64" i="5"/>
  <c r="B24" i="5"/>
  <c r="B63" i="5"/>
</calcChain>
</file>

<file path=xl/sharedStrings.xml><?xml version="1.0" encoding="utf-8"?>
<sst xmlns="http://schemas.openxmlformats.org/spreadsheetml/2006/main" count="1115" uniqueCount="394">
  <si>
    <t>Article</t>
  </si>
  <si>
    <t>Description</t>
  </si>
  <si>
    <t>Anthogyr Axiom</t>
  </si>
  <si>
    <t>61.001</t>
  </si>
  <si>
    <t>Premilled Blank 10mm Titanium NP (Ext. Hex universal)</t>
  </si>
  <si>
    <t>Premilled Blanks</t>
  </si>
  <si>
    <t>61.002</t>
  </si>
  <si>
    <t>Premilled Blank 10mm Titanium RP (Ext. Hex universal)</t>
  </si>
  <si>
    <t>61.003</t>
  </si>
  <si>
    <t>Premilled Blank 10mm Titanium WP (Ext. Hex universal)</t>
  </si>
  <si>
    <t>61.004</t>
  </si>
  <si>
    <t>Premilled Blank 10mm Titanium NP (Trilobe)</t>
  </si>
  <si>
    <t>61.005</t>
  </si>
  <si>
    <t>Premilled Blank 10mm Titanium RP (Trilobe)</t>
  </si>
  <si>
    <t>61.006</t>
  </si>
  <si>
    <t>Premilled Blank 10mm Titanium WP (Trilobe)</t>
  </si>
  <si>
    <t>61.009</t>
  </si>
  <si>
    <t>Premilled Blank 10mm Titanium RN (Octagon)</t>
  </si>
  <si>
    <t>61.011</t>
  </si>
  <si>
    <t>Premilled Blank 10mm Titanium NP (Ext. Hex USA)</t>
  </si>
  <si>
    <t>61.012</t>
  </si>
  <si>
    <t>Premilled Blank 10mm Titanium RP (Ext. Hex USA)</t>
  </si>
  <si>
    <t>61.013</t>
  </si>
  <si>
    <t>Premilled Blank 10mm Titanium WP (Ext. Hex USA)</t>
  </si>
  <si>
    <t>61.014</t>
  </si>
  <si>
    <t>Premilled Blank 10mm Titanium NP (Int. Hex Click)</t>
  </si>
  <si>
    <t>61.015</t>
  </si>
  <si>
    <t>Premilled Blank 10mm Titanium RP (Int. Hex Click)</t>
  </si>
  <si>
    <t>61.016</t>
  </si>
  <si>
    <t>Premilled Blank 10mm Titanium WP (Int. Hex Click)</t>
  </si>
  <si>
    <t>61.017</t>
  </si>
  <si>
    <t>Premilled Blank 10mm Titanium NP (Int. Hex USA)</t>
  </si>
  <si>
    <t>61.018</t>
  </si>
  <si>
    <t>Premilled Blank 10mm Titanium RP (Int. Hex USA)</t>
  </si>
  <si>
    <t>61.019</t>
  </si>
  <si>
    <t>Premilled Blank 10mm Titanium WP (Int. Hex USA)</t>
  </si>
  <si>
    <t>61.020</t>
  </si>
  <si>
    <t>61.021</t>
  </si>
  <si>
    <t>61.022</t>
  </si>
  <si>
    <t>61.023</t>
  </si>
  <si>
    <t>Premilled Blank 10mm Titanium 3.0 (Int. Hex Conic)</t>
  </si>
  <si>
    <t>61.024</t>
  </si>
  <si>
    <t>Premilled Blank 10mm Titanium RP (Int. Hex Conic)</t>
  </si>
  <si>
    <t>61.025</t>
  </si>
  <si>
    <t>Premilled Blank 10mm Titanium WP (Int. Hex Conic)</t>
  </si>
  <si>
    <t>61.035</t>
  </si>
  <si>
    <t>Ti Pre-milled Blank 10mm GM (Neo GM)</t>
  </si>
  <si>
    <t>61.038</t>
  </si>
  <si>
    <t>Premilled Blank 10mm Titanium NP (Int. Hex FD)</t>
  </si>
  <si>
    <t>61.040</t>
  </si>
  <si>
    <t>Premilled Blank 10mm Titanium WP (Int. Hex FD)</t>
  </si>
  <si>
    <t>61.041</t>
  </si>
  <si>
    <t>61.042</t>
  </si>
  <si>
    <t>Premilled Blank 10mm Titanium RP (Active Hex)</t>
  </si>
  <si>
    <t>61.043</t>
  </si>
  <si>
    <t>Premilled Blank 10mm Titanium NP (Conical BL)</t>
  </si>
  <si>
    <t>61.044</t>
  </si>
  <si>
    <t>61.045</t>
  </si>
  <si>
    <t>Premilled Blank 10mm Titanium WN (Octagon)</t>
  </si>
  <si>
    <t>61.056</t>
  </si>
  <si>
    <t>Premilled Blank 10mm Titanium NP MIS Seven</t>
  </si>
  <si>
    <t>61.057</t>
  </si>
  <si>
    <t>Premilled Blank 10mm Titanium (Mgen-Any)</t>
  </si>
  <si>
    <t>61.059</t>
  </si>
  <si>
    <t>Premilled Blank 10mm Titanium EV3.6 (Conic EVO)</t>
  </si>
  <si>
    <t>61.060</t>
  </si>
  <si>
    <t>Premilled Blank 10mm Titanium EV4.2 (Conic EVO)</t>
  </si>
  <si>
    <t>61.061</t>
  </si>
  <si>
    <t>Premilled Blank 10mm Titanium EV4.8 (Conic EVO)</t>
  </si>
  <si>
    <t>61.062</t>
  </si>
  <si>
    <t>Pre-milled blank 10mm  Ti engag. RB 4.5 (Conical BLX)</t>
  </si>
  <si>
    <t>61.064</t>
  </si>
  <si>
    <t>Premilled Blank 10mm Titanium Camlog® 3.3 (Int. CAM)</t>
  </si>
  <si>
    <t>61.065</t>
  </si>
  <si>
    <t>Premilled Blank 10mm Titanium Camlog® 3.8 (Int. CAM)</t>
  </si>
  <si>
    <t>61.066</t>
  </si>
  <si>
    <t>Premilled Blank 10mm Titanium Camlog® 4.3 (Int. CAM)</t>
  </si>
  <si>
    <t>61.067</t>
  </si>
  <si>
    <t>Premilled Blank 10mm Titanium Camlog® 5.0 (Int. CAM)</t>
  </si>
  <si>
    <t>61.068</t>
  </si>
  <si>
    <t>Premilled Blank 10mm Titanium 3.0 (Active Hex)</t>
  </si>
  <si>
    <t>61.069</t>
  </si>
  <si>
    <t>Premilled Blank 10mm Titanium WP (Active Hex)</t>
  </si>
  <si>
    <t>61.070</t>
  </si>
  <si>
    <t>Premilled Blank 10mm Titanium NNC (Octagon)</t>
  </si>
  <si>
    <t>61.071</t>
  </si>
  <si>
    <t>Premilled Blank 10mm Titanium 5.5 (Int. Hex FD)</t>
  </si>
  <si>
    <t>61.072</t>
  </si>
  <si>
    <t>Premilled Blank 10mm Titanium OSSTEM® TS MINI (Conic OSS)</t>
  </si>
  <si>
    <t>61.073</t>
  </si>
  <si>
    <t>61.074</t>
  </si>
  <si>
    <t>Premilled Blank 10mm Titanium Conelog 3.3</t>
  </si>
  <si>
    <t>61.075</t>
  </si>
  <si>
    <t>Premilled Blank 10mm Titanium Conelog 3.8 / 4.3</t>
  </si>
  <si>
    <t>61.076</t>
  </si>
  <si>
    <t>Premilled Blank 10mm Titanium Conelog 5.0</t>
  </si>
  <si>
    <t>61.077</t>
  </si>
  <si>
    <t>Premilled Blank 10mm Titanium Anthogyr Axiom</t>
  </si>
  <si>
    <t>61.078</t>
  </si>
  <si>
    <t>Premilled Blank 10mm Titanium (Conic Bio)</t>
  </si>
  <si>
    <t>61.080</t>
  </si>
  <si>
    <t>Premilled Blank 10mm Titanium (Conic IC)</t>
  </si>
  <si>
    <t>61.081</t>
  </si>
  <si>
    <t>Premilled Blank 10mm Titanium NP MIS C1</t>
  </si>
  <si>
    <t>61.082</t>
  </si>
  <si>
    <t>Premilled Blank 10mm Titanium MIS SP C1 V3</t>
  </si>
  <si>
    <t>61.083</t>
  </si>
  <si>
    <t>Premilled Blank 10mm Titanium WP MIS C1</t>
  </si>
  <si>
    <t>61.084</t>
  </si>
  <si>
    <t>Premilled Blank 10mm Titanium NP MIS V3</t>
  </si>
  <si>
    <t>61.087</t>
  </si>
  <si>
    <t>Premilled Blank 10mm Titanium 3.5 INT HEX BH</t>
  </si>
  <si>
    <t>61.088</t>
  </si>
  <si>
    <t>Premilled Blank 10mm Titanium 4.5 INT HEX BH</t>
  </si>
  <si>
    <t>61.089</t>
  </si>
  <si>
    <t>Premilled Blank 10mm Titanium 5.7 INT HEX BH</t>
  </si>
  <si>
    <t>61.090</t>
  </si>
  <si>
    <t>Premilled Blank 10mm Titanium Dentium SL (Conic Dent)</t>
  </si>
  <si>
    <t>61.091</t>
  </si>
  <si>
    <t>Premilled Blank 10mm Titanium 3.25/3.75 Bego Semados</t>
  </si>
  <si>
    <t>61.092</t>
  </si>
  <si>
    <t>Premilled Blank 10mm Titanium 4.1 Bego Semados</t>
  </si>
  <si>
    <t>61.093</t>
  </si>
  <si>
    <t>Premilled Blank 10mm Titanium 4.5 Bego Semados</t>
  </si>
  <si>
    <t>61.094</t>
  </si>
  <si>
    <t>Premilled Blank 10mm Titanium 5.5 Bego Semados</t>
  </si>
  <si>
    <t>61.095</t>
  </si>
  <si>
    <t>Premilled Blank 10mm Titanium MIS SP (Int. Hex MI)</t>
  </si>
  <si>
    <t>61.096</t>
  </si>
  <si>
    <t>61.097</t>
  </si>
  <si>
    <t>Premilled Blank 10mm Titanium 6.0 (Trilobe)</t>
  </si>
  <si>
    <t>61.099</t>
  </si>
  <si>
    <t>Premilled Blank 10mm Titanium 3.0 BH INT</t>
  </si>
  <si>
    <t>61.250</t>
  </si>
  <si>
    <t>Premilled Blank 10mm Titanium  (Int. ANK)</t>
  </si>
  <si>
    <t>61.406</t>
  </si>
  <si>
    <t>Pre-milled blank 10mm  Ti engag. EV 3.0 (Conic EVO)</t>
  </si>
  <si>
    <t>61.407</t>
  </si>
  <si>
    <t>Premilled Blank 10mm Titanium EV5.4 (Conic EVO)</t>
  </si>
  <si>
    <t>62.005</t>
  </si>
  <si>
    <t>Premilled Blank 14mm Titanium RP (Trilobe)</t>
  </si>
  <si>
    <t>62.006</t>
  </si>
  <si>
    <t>Premilled Blank 14mm Titanium WP (Trilobe)</t>
  </si>
  <si>
    <t>62.009</t>
  </si>
  <si>
    <t>Premilled Blank 14mm Titanium RN (Octagon)</t>
  </si>
  <si>
    <t>62.015</t>
  </si>
  <si>
    <t>Premilled Blank 14mm Titanium RP (Int. Hex Click)</t>
  </si>
  <si>
    <t>62.016</t>
  </si>
  <si>
    <t>Premilled Blank 14mm Titanium WP (Int. Hex Click)</t>
  </si>
  <si>
    <t>62.017</t>
  </si>
  <si>
    <t>Premilled Blank 14mm Titanium NP (Int. Hex USA)</t>
  </si>
  <si>
    <t>62.018</t>
  </si>
  <si>
    <t>Premilled Blank 14mm Titanium RP (Int. Hex US</t>
  </si>
  <si>
    <t>62.019</t>
  </si>
  <si>
    <t>Premilled Blank 14mm Titanium WP (Int. Hex U)</t>
  </si>
  <si>
    <t>62.020</t>
  </si>
  <si>
    <t>62.021</t>
  </si>
  <si>
    <t>62.022</t>
  </si>
  <si>
    <t>62.024</t>
  </si>
  <si>
    <t>Premilled Blank 14mm Titanium 3.5/4.0 (Int. Hex Conic)</t>
  </si>
  <si>
    <t>62.025</t>
  </si>
  <si>
    <t>Premilled Blank 14mm Titanium 4.5/5.0 (Int. Hex Conic)</t>
  </si>
  <si>
    <t>62.035</t>
  </si>
  <si>
    <t>Ti Pre-milled Blank 14mm GM (Neo GM)</t>
  </si>
  <si>
    <t>62.039</t>
  </si>
  <si>
    <t>Premilled Blank 14mm Titanium RP (Int. Hex FD)</t>
  </si>
  <si>
    <t>62.040</t>
  </si>
  <si>
    <t>Premilled Blank 14mm Titanium WP 4.5 (Int. Hex FD)</t>
  </si>
  <si>
    <t>62.041</t>
  </si>
  <si>
    <t>Premilled Blank 14mm Titanium NP (Active Hex)</t>
  </si>
  <si>
    <t>62.042</t>
  </si>
  <si>
    <t>Premilled Blank 14mm Titanium RP (Active Hex)</t>
  </si>
  <si>
    <t>62.043</t>
  </si>
  <si>
    <t>Premilled Blank 14mm Titanium NP (Conical BL)</t>
  </si>
  <si>
    <t>62.044</t>
  </si>
  <si>
    <t>Premilled Blank 14mm Titanium RP (Conical BL)</t>
  </si>
  <si>
    <t>62.045</t>
  </si>
  <si>
    <t>Premilled Blank 14mm Titanium WN (Octagon)</t>
  </si>
  <si>
    <t>62.059</t>
  </si>
  <si>
    <t>Premilled Blank 14mm Titanium EV3.6 (Conic EVO)</t>
  </si>
  <si>
    <t>62.060</t>
  </si>
  <si>
    <t>Premilled Blank 14mm Titanium EV4.2 (Conic EVO)</t>
  </si>
  <si>
    <t>62.061</t>
  </si>
  <si>
    <t>Premilled Blank 14mm Titanium EV4.8 (Conic EVO)</t>
  </si>
  <si>
    <t>62.063</t>
  </si>
  <si>
    <t>Pre-milled blank 14mm  Ti engag. WB 5.7 (Conical BLX)</t>
  </si>
  <si>
    <t>62.065</t>
  </si>
  <si>
    <t>Premilled Blank 14mm Titanium Camlog® 3.8 (Int. CAM)</t>
  </si>
  <si>
    <t>62.066</t>
  </si>
  <si>
    <t>Premilled Blank 14mm Titanium Camlog® 4.3 (Int. CAM)</t>
  </si>
  <si>
    <t>62.067</t>
  </si>
  <si>
    <t>Premilled Blank 14mm Titanium Camlog® 5.0 (Int. CAM)</t>
  </si>
  <si>
    <t>62.069</t>
  </si>
  <si>
    <t>Premilled Blank 14mm Titanium WP (Active Hex)</t>
  </si>
  <si>
    <t>62.071</t>
  </si>
  <si>
    <t>Premilled Blank 14mm Titanium 5.5 (Int. Hex FD)</t>
  </si>
  <si>
    <t>62.072</t>
  </si>
  <si>
    <t>Premilled Blank 14mm Titanium TS Mini (Conic OSS)</t>
  </si>
  <si>
    <t>62.073</t>
  </si>
  <si>
    <t>Premilled Blank 14mm Titanium TS Standard (Conic OSS)</t>
  </si>
  <si>
    <t>62.074</t>
  </si>
  <si>
    <t>Premilled Blank 14mm Titanium 3.3 (Int. CON)</t>
  </si>
  <si>
    <t>62.075</t>
  </si>
  <si>
    <t>Premilled Blank 14mm Titanium 3.8 (Int. CON)</t>
  </si>
  <si>
    <t>62.076</t>
  </si>
  <si>
    <t>Premilled Blank 14mm Titanium 5.0 (Int. CON)</t>
  </si>
  <si>
    <t>62.080</t>
  </si>
  <si>
    <t>Premilled Blank 14mm Titanium ICX</t>
  </si>
  <si>
    <t>62.088</t>
  </si>
  <si>
    <t>Premilled Blank 14mm Titanium 4.5 BH INT</t>
  </si>
  <si>
    <t>62.089</t>
  </si>
  <si>
    <t>Premilled Blank 14mm Titanium 5.7 BH INT</t>
  </si>
  <si>
    <t>62.090</t>
  </si>
  <si>
    <t>Premilled Blank 14mm Titanium Dentium SL</t>
  </si>
  <si>
    <t>62.094</t>
  </si>
  <si>
    <t>Premilled Blank 14mm Titanium 5.5 Bego Semados</t>
  </si>
  <si>
    <t>62.097</t>
  </si>
  <si>
    <t>62.407</t>
  </si>
  <si>
    <t>Premilled Blank 14mm Titanium EV5.4 (Conic EVO)</t>
  </si>
  <si>
    <t>Pricce 2023</t>
  </si>
  <si>
    <t>Fam_descrip</t>
  </si>
  <si>
    <t>Sub_descrip</t>
  </si>
  <si>
    <t xml:space="preserve">Price  2025 </t>
  </si>
  <si>
    <t>Premilled Blank 10mm Titanium NP (Ext. Hex BH)</t>
  </si>
  <si>
    <t>Premilled Blank 10mm Titanium RP (Ext. Hex BH)</t>
  </si>
  <si>
    <t>Premilled Blank 10mm Titanium WP (Ext. Hex BH)</t>
  </si>
  <si>
    <t>Premilled Blank 10mm Titanium NP (Active Hex)</t>
  </si>
  <si>
    <t>Premilled Blank 10mm Titanium RP (Conical BL)</t>
  </si>
  <si>
    <t>Premilled Blank 10mm Titanium OSSTEM® TS STANDARD (Conic OSS)</t>
  </si>
  <si>
    <t>Premilled Blank 10mm Titanium MIS WP (Int. Hex MI)</t>
  </si>
  <si>
    <t xml:space="preserve">Premilled Blank 14mm Titanium 3.7 BH EXT </t>
  </si>
  <si>
    <t>Premilled Blank 14mm Titanium 4.2 BH EXT</t>
  </si>
  <si>
    <t>Premilled Blank 14mm Titanium 5.2 BH EXT</t>
  </si>
  <si>
    <t>Premilled Blank 14mm Titanium  6.0 (Trilobe)</t>
  </si>
  <si>
    <t>Nobel Brånemark®</t>
  </si>
  <si>
    <t>NobelReplace SelectTM</t>
  </si>
  <si>
    <t>Straumann® Tissue level &amp; synocta®</t>
  </si>
  <si>
    <t>3i Osseotite®</t>
  </si>
  <si>
    <t>3i Certain®</t>
  </si>
  <si>
    <t>Zimvie® - Zimmer Screw-Vent</t>
  </si>
  <si>
    <t>BioHorizons® External</t>
  </si>
  <si>
    <t>Astra Tech OsseospeedTM</t>
  </si>
  <si>
    <t>Neodent Grand Morse®</t>
  </si>
  <si>
    <t>Dentsply Friadent Xive®</t>
  </si>
  <si>
    <t>NobelActive® / Replace® CC</t>
  </si>
  <si>
    <t>Straumann ® Bone level ® Bone level</t>
  </si>
  <si>
    <t>Mis® Seven</t>
  </si>
  <si>
    <t>Megagen AnyRidge®</t>
  </si>
  <si>
    <t>Astra Tech implant systemTM EV</t>
  </si>
  <si>
    <t>Straumann® BLX</t>
  </si>
  <si>
    <t>Camlog®</t>
  </si>
  <si>
    <t>Osstem® TS / Hiossen® ET</t>
  </si>
  <si>
    <t>Conelog®</t>
  </si>
  <si>
    <t>Anthogyr AXIOM® BL</t>
  </si>
  <si>
    <t>Biotech KONTACT®</t>
  </si>
  <si>
    <t>Medentis ICX®</t>
  </si>
  <si>
    <t>Mis® C1 internal</t>
  </si>
  <si>
    <t>Mis® V3</t>
  </si>
  <si>
    <t>BioHorizons® internal</t>
  </si>
  <si>
    <t>Dentium SuperlineTM &amp; Implantium®</t>
  </si>
  <si>
    <t>Bego Semados®</t>
  </si>
  <si>
    <t>Dentsply Ankylos® C/X</t>
  </si>
  <si>
    <t>GM (Neo GM)</t>
  </si>
  <si>
    <t>RB 4.5 (Conical BLX)</t>
  </si>
  <si>
    <t>EV 3.0 (Conic EVO)</t>
  </si>
  <si>
    <t>WB 5.7 (Conical BLX)</t>
  </si>
  <si>
    <t>4.5/5.0 (Int. Hex Conic)</t>
  </si>
  <si>
    <t>NP (Ext. Hex universal)</t>
  </si>
  <si>
    <t>RP (Ext. Hex universal)</t>
  </si>
  <si>
    <t>WP (Ext. Hex universal)</t>
  </si>
  <si>
    <t>NP (Trilobe)</t>
  </si>
  <si>
    <t>RP (Trilobe)</t>
  </si>
  <si>
    <t>WP (Trilobe)</t>
  </si>
  <si>
    <t>RN (Octagon)</t>
  </si>
  <si>
    <t>NP (Ext. Hex USA)</t>
  </si>
  <si>
    <t>RP (Ext. Hex USA)</t>
  </si>
  <si>
    <t>WP (Ext. Hex USA)</t>
  </si>
  <si>
    <t>NP (Int. Hex Click)</t>
  </si>
  <si>
    <t>RP (Int. Hex Click)</t>
  </si>
  <si>
    <t>WP (Int. Hex Click)</t>
  </si>
  <si>
    <t>NP (Int. Hex USA)</t>
  </si>
  <si>
    <t>RP (Int. Hex USA)</t>
  </si>
  <si>
    <t>WP (Int. Hex USA)</t>
  </si>
  <si>
    <t>NP (Ext. Hex BH)</t>
  </si>
  <si>
    <t>RP (Ext. Hex BH)</t>
  </si>
  <si>
    <t>WP (Ext. Hex BH)</t>
  </si>
  <si>
    <t>3.0 (Int. Hex Conic)</t>
  </si>
  <si>
    <t>RP (Int. Hex Conic)</t>
  </si>
  <si>
    <t>WP (Int. Hex Conic)</t>
  </si>
  <si>
    <t>NP (Int. Hex FD)</t>
  </si>
  <si>
    <t>WP (Int. Hex FD)</t>
  </si>
  <si>
    <t>NP (Active Hex)</t>
  </si>
  <si>
    <t>RP (Active Hex)</t>
  </si>
  <si>
    <t>NP (Conical BL)</t>
  </si>
  <si>
    <t>RP (Conical BL)</t>
  </si>
  <si>
    <t>WN (Octagon)</t>
  </si>
  <si>
    <t>NP MIS Seven</t>
  </si>
  <si>
    <t>(Mgen-Any)</t>
  </si>
  <si>
    <t>EV3.6 (Conic EVO)</t>
  </si>
  <si>
    <t>EV4.2 (Conic EVO)</t>
  </si>
  <si>
    <t>EV4.8 (Conic EVO)</t>
  </si>
  <si>
    <t>Camlog® 3.3 (Int. CAM)</t>
  </si>
  <si>
    <t>Camlog® 3.8 (Int. CAM)</t>
  </si>
  <si>
    <t>Camlog® 4.3 (Int. CAM)</t>
  </si>
  <si>
    <t>Camlog® 5.0 (Int. CAM)</t>
  </si>
  <si>
    <t>3.0 (Active Hex)</t>
  </si>
  <si>
    <t>WP (Active Hex)</t>
  </si>
  <si>
    <t>NNC (Octagon)</t>
  </si>
  <si>
    <t>5.5 (Int. Hex FD)</t>
  </si>
  <si>
    <t>OSSTEM® TS MINI (Conic OSS)</t>
  </si>
  <si>
    <t>OSSTEM® TS STANDARD (Conic OSS)</t>
  </si>
  <si>
    <t>Conelog 3.3</t>
  </si>
  <si>
    <t>Conelog 3.8 / 4.3</t>
  </si>
  <si>
    <t>Conelog 5.0</t>
  </si>
  <si>
    <t>(Conic Bio)</t>
  </si>
  <si>
    <t>(Conic IC)</t>
  </si>
  <si>
    <t>NP MIS C1</t>
  </si>
  <si>
    <t>MIS SP C1 V3</t>
  </si>
  <si>
    <t>WP MIS C1</t>
  </si>
  <si>
    <t>NP MIS V3</t>
  </si>
  <si>
    <t>3.5 INT HEX BH</t>
  </si>
  <si>
    <t>4.5 INT HEX BH</t>
  </si>
  <si>
    <t>5.7 INT HEX BH</t>
  </si>
  <si>
    <t>Dentium SL (Conic Dent)</t>
  </si>
  <si>
    <t>3.25/3.75 Bego Semados</t>
  </si>
  <si>
    <t>4.1 Bego Semados</t>
  </si>
  <si>
    <t>4.5 Bego Semados</t>
  </si>
  <si>
    <t>5.5 Bego Semados</t>
  </si>
  <si>
    <t>MIS SP (Int. Hex MI)</t>
  </si>
  <si>
    <t>MIS WP (Int. Hex MI)</t>
  </si>
  <si>
    <t>6.0 (Trilobe)</t>
  </si>
  <si>
    <t>3.0 BH INT</t>
  </si>
  <si>
    <t xml:space="preserve"> (Int. ANK)</t>
  </si>
  <si>
    <t>EV5.4 (Conic EVO)</t>
  </si>
  <si>
    <t>RP (Int. Hex US</t>
  </si>
  <si>
    <t>WP (Int. Hex U)</t>
  </si>
  <si>
    <t xml:space="preserve">3.7 BH EXT </t>
  </si>
  <si>
    <t>4.2 BH EXT</t>
  </si>
  <si>
    <t>5.2 BH EXT</t>
  </si>
  <si>
    <t>3.5/4.0 (Int. Hex Conic)</t>
  </si>
  <si>
    <t>RP (Int. Hex FD)</t>
  </si>
  <si>
    <t>WP 4.5 (Int. Hex FD)</t>
  </si>
  <si>
    <t>TS Mini (Conic OSS)</t>
  </si>
  <si>
    <t>TS Standard (Conic OSS)</t>
  </si>
  <si>
    <t>3.3 (Int. CON)</t>
  </si>
  <si>
    <t>3.8 (Int. CON)</t>
  </si>
  <si>
    <t>5.0 (Int. CON)</t>
  </si>
  <si>
    <t>ICX</t>
  </si>
  <si>
    <t>4.5 BH INT</t>
  </si>
  <si>
    <t>5.7 BH INT</t>
  </si>
  <si>
    <t>Dentium SL</t>
  </si>
  <si>
    <t xml:space="preserve"> 6.0 (Trilobe)</t>
  </si>
  <si>
    <t>Konexe</t>
  </si>
  <si>
    <t>Vyrobce + konexe</t>
  </si>
  <si>
    <t>Straumann ® Bone level</t>
  </si>
  <si>
    <t xml:space="preserve">Straumann ® Bone level </t>
  </si>
  <si>
    <t>Velikost</t>
  </si>
  <si>
    <t>Kod eshop</t>
  </si>
  <si>
    <t>Konexe 1</t>
  </si>
  <si>
    <t>code</t>
  </si>
  <si>
    <t>pairCode</t>
  </si>
  <si>
    <t>name</t>
  </si>
  <si>
    <t>Pair kod eshop</t>
  </si>
  <si>
    <t>a</t>
  </si>
  <si>
    <t>Popisky řádků</t>
  </si>
  <si>
    <t>(prázdné)</t>
  </si>
  <si>
    <t>Celkový součet</t>
  </si>
  <si>
    <t>Nobel</t>
  </si>
  <si>
    <t>Straumann</t>
  </si>
  <si>
    <t>Megagen</t>
  </si>
  <si>
    <t>Camlog</t>
  </si>
  <si>
    <t>Other</t>
  </si>
  <si>
    <t>Astra Tech</t>
  </si>
  <si>
    <t>MIS</t>
  </si>
  <si>
    <t>Osstem</t>
  </si>
  <si>
    <t>Dentis</t>
  </si>
  <si>
    <t>Produktová skupina</t>
  </si>
  <si>
    <t>AstraTech</t>
  </si>
  <si>
    <t>Cena</t>
  </si>
  <si>
    <t>variant:Konexe</t>
  </si>
  <si>
    <t>Skupinovy_nazev</t>
  </si>
  <si>
    <t>Ti Premill kompatibilní s Nobel Biocare TM</t>
  </si>
  <si>
    <t>Ti Premill kompatibilní s Astra Tech®</t>
  </si>
  <si>
    <t>Ti Premill kompatibilní s Camlog®</t>
  </si>
  <si>
    <t>Ti Premill kompatibilní s DENTIS®</t>
  </si>
  <si>
    <t>Ti Premill kompatibilní s MegaGen®</t>
  </si>
  <si>
    <t>Ti Premill kompatibilní s MIS®</t>
  </si>
  <si>
    <t>Ti Premill kompatibilní s Osstem®</t>
  </si>
  <si>
    <t>Ti Premill kompatibilní s ostatními systémy</t>
  </si>
  <si>
    <t>Ti Premill kompatibilní s Straumann®</t>
  </si>
  <si>
    <t>variant:Velikost</t>
  </si>
  <si>
    <t>defaultCategory</t>
  </si>
  <si>
    <t>Frézování &gt; Titanove premilly - individuální abutmenty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</si>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</sst>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3" x14ac:knownFonts="1">
    <font>
      <sz val="11"/>
      <color theme="1"/>
      <name val="Aptos Narrow"/>
      <family val="2"/>
      <scheme val="minor"/>
    </font>
    <font>
      <b/>
      <sz val="9"/>
      <color indexed="9"/>
      <name val="Segoe UI"/>
      <family val="2"/>
      <charset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56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B" refreshedDate="45831.61424560185" createdVersion="8" refreshedVersion="8" minRefreshableVersion="3" recordCount="72" xr:uid="{4276ADBB-CFCB-48D3-BA65-636AD3073516}">
  <cacheSource type="worksheet">
    <worksheetSource ref="A1:A1048576" sheet="List4"/>
  </cacheSource>
  <cacheFields count="1">
    <cacheField name="a" numFmtId="0">
      <sharedItems containsBlank="1" count="29">
        <s v="Nobel Brånemark®"/>
        <s v="NobelReplace SelectTM"/>
        <s v="Straumann® Tissue level &amp; synocta®"/>
        <s v="3i Osseotite®"/>
        <s v="3i Certain®"/>
        <s v="Zimvie® - Zimmer Screw-Vent"/>
        <s v="BioHorizons® External"/>
        <s v="Astra Tech OsseospeedTM"/>
        <s v="Neodent Grand Morse®"/>
        <s v="Dentsply Friadent Xive®"/>
        <s v="NobelActive® / Replace® CC"/>
        <s v="Straumann ® Bone level ® Bone level"/>
        <s v="Mis® Seven"/>
        <s v="Megagen AnyRidge®"/>
        <s v="Astra Tech implant systemTM EV"/>
        <s v="Straumann® BLX"/>
        <s v="Camlog®"/>
        <s v="Osstem® TS / Hiossen® ET"/>
        <s v="Conelog®"/>
        <s v="Anthogyr AXIOM® BL"/>
        <s v="Biotech KONTACT®"/>
        <s v="Medentis ICX®"/>
        <s v="Mis® C1 internal"/>
        <s v="Mis® V3"/>
        <s v="BioHorizons® internal"/>
        <s v="Dentium SuperlineTM &amp; Implantium®"/>
        <s v="Bego Semados®"/>
        <s v="Dentsply Ankylos® C/X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B" refreshedDate="45831.714535648149" createdVersion="8" refreshedVersion="8" minRefreshableVersion="3" recordCount="80" xr:uid="{1A5C88CB-999A-4EA7-9B35-8A54378BDB08}">
  <cacheSource type="worksheet">
    <worksheetSource ref="G1:G1048576" sheet="Export-Shoptet"/>
  </cacheSource>
  <cacheFields count="1">
    <cacheField name="Produktová skupina" numFmtId="0">
      <sharedItems containsBlank="1" count="10">
        <s v="Nobel"/>
        <s v="Straumann"/>
        <s v="Other"/>
        <s v="Astra Tech"/>
        <s v="MIS"/>
        <s v="Megagen"/>
        <s v="Camlog"/>
        <s v="Osstem"/>
        <s v="Denti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</r>
  <r>
    <x v="0"/>
  </r>
  <r>
    <x v="0"/>
  </r>
  <r>
    <x v="1"/>
  </r>
  <r>
    <x v="1"/>
  </r>
  <r>
    <x v="1"/>
  </r>
  <r>
    <x v="2"/>
  </r>
  <r>
    <x v="3"/>
  </r>
  <r>
    <x v="3"/>
  </r>
  <r>
    <x v="3"/>
  </r>
  <r>
    <x v="4"/>
  </r>
  <r>
    <x v="4"/>
  </r>
  <r>
    <x v="4"/>
  </r>
  <r>
    <x v="5"/>
  </r>
  <r>
    <x v="5"/>
  </r>
  <r>
    <x v="5"/>
  </r>
  <r>
    <x v="6"/>
  </r>
  <r>
    <x v="6"/>
  </r>
  <r>
    <x v="6"/>
  </r>
  <r>
    <x v="7"/>
  </r>
  <r>
    <x v="7"/>
  </r>
  <r>
    <x v="7"/>
  </r>
  <r>
    <x v="8"/>
  </r>
  <r>
    <x v="9"/>
  </r>
  <r>
    <x v="9"/>
  </r>
  <r>
    <x v="10"/>
  </r>
  <r>
    <x v="10"/>
  </r>
  <r>
    <x v="11"/>
  </r>
  <r>
    <x v="11"/>
  </r>
  <r>
    <x v="2"/>
  </r>
  <r>
    <x v="12"/>
  </r>
  <r>
    <x v="13"/>
  </r>
  <r>
    <x v="14"/>
  </r>
  <r>
    <x v="14"/>
  </r>
  <r>
    <x v="14"/>
  </r>
  <r>
    <x v="15"/>
  </r>
  <r>
    <x v="16"/>
  </r>
  <r>
    <x v="16"/>
  </r>
  <r>
    <x v="16"/>
  </r>
  <r>
    <x v="16"/>
  </r>
  <r>
    <x v="10"/>
  </r>
  <r>
    <x v="10"/>
  </r>
  <r>
    <x v="2"/>
  </r>
  <r>
    <x v="9"/>
  </r>
  <r>
    <x v="17"/>
  </r>
  <r>
    <x v="17"/>
  </r>
  <r>
    <x v="18"/>
  </r>
  <r>
    <x v="18"/>
  </r>
  <r>
    <x v="18"/>
  </r>
  <r>
    <x v="19"/>
  </r>
  <r>
    <x v="20"/>
  </r>
  <r>
    <x v="21"/>
  </r>
  <r>
    <x v="22"/>
  </r>
  <r>
    <x v="22"/>
  </r>
  <r>
    <x v="22"/>
  </r>
  <r>
    <x v="23"/>
  </r>
  <r>
    <x v="24"/>
  </r>
  <r>
    <x v="24"/>
  </r>
  <r>
    <x v="24"/>
  </r>
  <r>
    <x v="25"/>
  </r>
  <r>
    <x v="26"/>
  </r>
  <r>
    <x v="26"/>
  </r>
  <r>
    <x v="26"/>
  </r>
  <r>
    <x v="26"/>
  </r>
  <r>
    <x v="12"/>
  </r>
  <r>
    <x v="12"/>
  </r>
  <r>
    <x v="1"/>
  </r>
  <r>
    <x v="24"/>
  </r>
  <r>
    <x v="27"/>
  </r>
  <r>
    <x v="14"/>
  </r>
  <r>
    <x v="14"/>
  </r>
  <r>
    <x v="2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2"/>
  </r>
  <r>
    <x v="2"/>
  </r>
  <r>
    <x v="2"/>
  </r>
  <r>
    <x v="0"/>
  </r>
  <r>
    <x v="0"/>
  </r>
  <r>
    <x v="1"/>
  </r>
  <r>
    <x v="1"/>
  </r>
  <r>
    <x v="1"/>
  </r>
  <r>
    <x v="4"/>
  </r>
  <r>
    <x v="5"/>
  </r>
  <r>
    <x v="3"/>
  </r>
  <r>
    <x v="3"/>
  </r>
  <r>
    <x v="3"/>
  </r>
  <r>
    <x v="1"/>
  </r>
  <r>
    <x v="6"/>
  </r>
  <r>
    <x v="6"/>
  </r>
  <r>
    <x v="6"/>
  </r>
  <r>
    <x v="6"/>
  </r>
  <r>
    <x v="0"/>
  </r>
  <r>
    <x v="0"/>
  </r>
  <r>
    <x v="1"/>
  </r>
  <r>
    <x v="2"/>
  </r>
  <r>
    <x v="7"/>
  </r>
  <r>
    <x v="7"/>
  </r>
  <r>
    <x v="6"/>
  </r>
  <r>
    <x v="6"/>
  </r>
  <r>
    <x v="6"/>
  </r>
  <r>
    <x v="2"/>
  </r>
  <r>
    <x v="2"/>
  </r>
  <r>
    <x v="2"/>
  </r>
  <r>
    <x v="4"/>
  </r>
  <r>
    <x v="4"/>
  </r>
  <r>
    <x v="4"/>
  </r>
  <r>
    <x v="4"/>
  </r>
  <r>
    <x v="2"/>
  </r>
  <r>
    <x v="2"/>
  </r>
  <r>
    <x v="2"/>
  </r>
  <r>
    <x v="8"/>
  </r>
  <r>
    <x v="2"/>
  </r>
  <r>
    <x v="2"/>
  </r>
  <r>
    <x v="2"/>
  </r>
  <r>
    <x v="2"/>
  </r>
  <r>
    <x v="4"/>
  </r>
  <r>
    <x v="4"/>
  </r>
  <r>
    <x v="0"/>
  </r>
  <r>
    <x v="2"/>
  </r>
  <r>
    <x v="2"/>
  </r>
  <r>
    <x v="3"/>
  </r>
  <r>
    <x v="3"/>
  </r>
  <r>
    <x v="9"/>
  </r>
  <r>
    <x v="9"/>
  </r>
  <r>
    <x v="9"/>
  </r>
  <r>
    <x v="9"/>
  </r>
  <r>
    <x v="9"/>
  </r>
  <r>
    <x v="9"/>
  </r>
  <r>
    <x v="9"/>
  </r>
  <r>
    <x v="9"/>
  </r>
  <r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F7BC1B-51FB-484E-8F5B-38816D078AA1}" name="Kontingenční tabulka2" cacheId="1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1:A12" firstHeaderRow="1" firstDataRow="1" firstDataCol="1"/>
  <pivotFields count="1">
    <pivotField axis="axisRow" showAll="0">
      <items count="11">
        <item x="3"/>
        <item x="6"/>
        <item x="8"/>
        <item x="5"/>
        <item x="4"/>
        <item x="0"/>
        <item x="7"/>
        <item x="2"/>
        <item x="1"/>
        <item x="9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CF4A6-1400-4953-9947-95BB87E49B84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F9:F39" firstHeaderRow="1" firstDataRow="1" firstDataCol="1"/>
  <pivotFields count="1">
    <pivotField axis="axisRow" showAll="0">
      <items count="30">
        <item x="4"/>
        <item x="3"/>
        <item x="19"/>
        <item x="14"/>
        <item x="7"/>
        <item x="26"/>
        <item x="6"/>
        <item x="24"/>
        <item x="20"/>
        <item x="16"/>
        <item x="18"/>
        <item x="25"/>
        <item x="27"/>
        <item x="9"/>
        <item x="21"/>
        <item x="13"/>
        <item x="22"/>
        <item x="12"/>
        <item x="23"/>
        <item x="8"/>
        <item x="0"/>
        <item x="10"/>
        <item x="1"/>
        <item x="17"/>
        <item x="11"/>
        <item x="15"/>
        <item x="2"/>
        <item x="5"/>
        <item x="28"/>
        <item t="default"/>
      </items>
    </pivotField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D8093D-126F-437F-BB8A-DCDF23854710}" name="Kontingenční tabulka3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H9:H39" firstHeaderRow="1" firstDataRow="1" firstDataCol="1"/>
  <pivotFields count="1">
    <pivotField axis="axisRow" showAll="0">
      <items count="30">
        <item x="4"/>
        <item x="3"/>
        <item x="19"/>
        <item x="14"/>
        <item x="7"/>
        <item x="26"/>
        <item x="6"/>
        <item x="24"/>
        <item x="20"/>
        <item x="16"/>
        <item x="18"/>
        <item x="25"/>
        <item x="27"/>
        <item x="9"/>
        <item x="21"/>
        <item x="13"/>
        <item x="22"/>
        <item x="12"/>
        <item x="23"/>
        <item x="8"/>
        <item x="0"/>
        <item x="10"/>
        <item x="1"/>
        <item x="17"/>
        <item x="11"/>
        <item x="15"/>
        <item x="2"/>
        <item x="5"/>
        <item x="28"/>
        <item t="default"/>
      </items>
    </pivotField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5F99-4DCB-48D3-BF1F-2110FAAAA235}">
  <dimension ref="A1:O114"/>
  <sheetViews>
    <sheetView topLeftCell="C1" workbookViewId="0">
      <selection activeCell="O2" sqref="O2"/>
    </sheetView>
  </sheetViews>
  <sheetFormatPr defaultRowHeight="15" x14ac:dyDescent="0.25"/>
  <cols>
    <col min="1" max="1" width="6.5703125" bestFit="1" customWidth="1"/>
    <col min="2" max="2" width="55.42578125" customWidth="1"/>
    <col min="3" max="3" width="32.7109375" bestFit="1" customWidth="1"/>
    <col min="4" max="4" width="16" bestFit="1" customWidth="1"/>
    <col min="5" max="6" width="10.28515625" bestFit="1" customWidth="1"/>
    <col min="7" max="7" width="10.28515625" customWidth="1"/>
    <col min="8" max="8" width="22" customWidth="1"/>
    <col min="9" max="9" width="9.7109375" customWidth="1"/>
    <col min="10" max="10" width="46.85546875" customWidth="1"/>
    <col min="11" max="11" width="20.140625" customWidth="1"/>
    <col min="12" max="12" width="16" customWidth="1"/>
    <col min="13" max="13" width="18.85546875" bestFit="1" customWidth="1"/>
    <col min="15" max="15" width="39.28515625" bestFit="1" customWidth="1"/>
  </cols>
  <sheetData>
    <row r="1" spans="1:15" ht="15.75" customHeight="1" x14ac:dyDescent="0.25">
      <c r="A1" s="1" t="s">
        <v>0</v>
      </c>
      <c r="B1" s="1" t="s">
        <v>1</v>
      </c>
      <c r="C1" s="1" t="s">
        <v>220</v>
      </c>
      <c r="D1" s="1" t="s">
        <v>221</v>
      </c>
      <c r="E1" s="2" t="s">
        <v>219</v>
      </c>
      <c r="F1" s="3" t="s">
        <v>222</v>
      </c>
      <c r="G1" s="3" t="s">
        <v>356</v>
      </c>
      <c r="H1" s="1" t="s">
        <v>352</v>
      </c>
      <c r="I1" s="1" t="s">
        <v>358</v>
      </c>
      <c r="J1" s="1" t="s">
        <v>353</v>
      </c>
      <c r="K1" s="1" t="s">
        <v>357</v>
      </c>
      <c r="L1" s="1" t="s">
        <v>362</v>
      </c>
      <c r="M1" s="1" t="s">
        <v>376</v>
      </c>
      <c r="N1" s="1" t="s">
        <v>378</v>
      </c>
      <c r="O1" s="1" t="s">
        <v>380</v>
      </c>
    </row>
    <row r="2" spans="1:15" x14ac:dyDescent="0.25">
      <c r="A2" t="s">
        <v>39</v>
      </c>
      <c r="B2" t="s">
        <v>40</v>
      </c>
      <c r="C2" t="s">
        <v>241</v>
      </c>
      <c r="D2" t="s">
        <v>5</v>
      </c>
      <c r="E2" s="4">
        <v>45</v>
      </c>
      <c r="F2" s="5">
        <v>46.8</v>
      </c>
      <c r="G2" s="5" t="str">
        <f>IF(ISERR(FIND("mm",B2)),"",MID(B2,SEARCH("mm",B2)-2,4))</f>
        <v>10mm</v>
      </c>
      <c r="H2" t="s">
        <v>286</v>
      </c>
      <c r="I2" t="str">
        <f>IF(ISERR(FIND(" (",H2)),H2,LEFT(H2,FIND(" (",H2)-1))</f>
        <v>3.0</v>
      </c>
      <c r="J2" t="str">
        <f>CONCATENATE(C2," ",I2," (",A2," ",G2,")")</f>
        <v>Astra Tech OsseospeedTM 3.0 (61.023 10mm)</v>
      </c>
      <c r="K2" t="str">
        <f>CONCATENATE("DESS-PM",G2,"-",A2)</f>
        <v>DESS-PM10mm-61.023</v>
      </c>
      <c r="L2" t="str">
        <f>CONCATENATE("DESS",M2)</f>
        <v>DESSAstraTech</v>
      </c>
      <c r="M2" s="6" t="s">
        <v>377</v>
      </c>
      <c r="N2">
        <f>IF(G2="10mm",990,1100)</f>
        <v>990</v>
      </c>
      <c r="O2" s="10" t="s">
        <v>382</v>
      </c>
    </row>
    <row r="3" spans="1:15" x14ac:dyDescent="0.25">
      <c r="A3" t="s">
        <v>41</v>
      </c>
      <c r="B3" t="s">
        <v>42</v>
      </c>
      <c r="C3" t="s">
        <v>241</v>
      </c>
      <c r="D3" t="s">
        <v>5</v>
      </c>
      <c r="E3" s="4">
        <v>45</v>
      </c>
      <c r="F3" s="5">
        <v>46.8</v>
      </c>
      <c r="G3" s="5" t="str">
        <f>IF(ISERR(FIND("mm",B3)),"",MID(B3,SEARCH("mm",B3)-2,4))</f>
        <v>10mm</v>
      </c>
      <c r="H3" t="s">
        <v>287</v>
      </c>
      <c r="I3" t="str">
        <f>IF(ISERR(FIND(" (",H3)),H3,LEFT(H3,FIND(" (",H3)-1))</f>
        <v>RP</v>
      </c>
      <c r="J3" t="str">
        <f>CONCATENATE(C3," ",I3," (",A3," ",G3,")")</f>
        <v>Astra Tech OsseospeedTM RP (61.024 10mm)</v>
      </c>
      <c r="K3" t="str">
        <f>CONCATENATE("DESS-PM",G3,"-",A3)</f>
        <v>DESS-PM10mm-61.024</v>
      </c>
      <c r="L3" t="str">
        <f>CONCATENATE("DESS",M3)</f>
        <v>DESSAstraTech</v>
      </c>
      <c r="M3" s="6" t="s">
        <v>377</v>
      </c>
      <c r="N3">
        <f t="shared" ref="N3:N66" si="0">IF(G3="10mm",990,1100)</f>
        <v>990</v>
      </c>
      <c r="O3" s="10" t="s">
        <v>382</v>
      </c>
    </row>
    <row r="4" spans="1:15" x14ac:dyDescent="0.25">
      <c r="A4" t="s">
        <v>43</v>
      </c>
      <c r="B4" t="s">
        <v>44</v>
      </c>
      <c r="C4" t="s">
        <v>241</v>
      </c>
      <c r="D4" t="s">
        <v>5</v>
      </c>
      <c r="E4" s="4">
        <v>45</v>
      </c>
      <c r="F4" s="5">
        <v>46.8</v>
      </c>
      <c r="G4" s="5" t="str">
        <f>IF(ISERR(FIND("mm",B4)),"",MID(B4,SEARCH("mm",B4)-2,4))</f>
        <v>10mm</v>
      </c>
      <c r="H4" t="s">
        <v>288</v>
      </c>
      <c r="I4" t="str">
        <f>IF(ISERR(FIND(" (",H4)),H4,LEFT(H4,FIND(" (",H4)-1))</f>
        <v>WP</v>
      </c>
      <c r="J4" t="str">
        <f>CONCATENATE(C4," ",I4," (",A4," ",G4,")")</f>
        <v>Astra Tech OsseospeedTM WP (61.025 10mm)</v>
      </c>
      <c r="K4" t="str">
        <f>CONCATENATE("DESS-PM",G4,"-",A4)</f>
        <v>DESS-PM10mm-61.025</v>
      </c>
      <c r="L4" t="str">
        <f>CONCATENATE("DESS",M4)</f>
        <v>DESSAstraTech</v>
      </c>
      <c r="M4" s="6" t="s">
        <v>377</v>
      </c>
      <c r="N4">
        <f t="shared" si="0"/>
        <v>990</v>
      </c>
      <c r="O4" s="10" t="s">
        <v>382</v>
      </c>
    </row>
    <row r="5" spans="1:15" x14ac:dyDescent="0.25">
      <c r="A5" t="s">
        <v>63</v>
      </c>
      <c r="B5" t="s">
        <v>64</v>
      </c>
      <c r="C5" t="s">
        <v>248</v>
      </c>
      <c r="D5" t="s">
        <v>5</v>
      </c>
      <c r="E5" s="4">
        <v>45</v>
      </c>
      <c r="F5" s="5">
        <v>46.8</v>
      </c>
      <c r="G5" s="5" t="str">
        <f>IF(ISERR(FIND("mm",B5)),"",MID(B5,SEARCH("mm",B5)-2,4))</f>
        <v>10mm</v>
      </c>
      <c r="H5" t="s">
        <v>298</v>
      </c>
      <c r="I5" t="str">
        <f>IF(ISERR(FIND(" (",H5)),H5,LEFT(H5,FIND(" (",H5)-1))</f>
        <v>EV3.6</v>
      </c>
      <c r="J5" t="str">
        <f>CONCATENATE(C5," ",I5," (",A5," ",G5,")")</f>
        <v>Astra Tech implant systemTM EV EV3.6 (61.059 10mm)</v>
      </c>
      <c r="K5" t="str">
        <f>CONCATENATE("DESS-PM",G5,"-",A5)</f>
        <v>DESS-PM10mm-61.059</v>
      </c>
      <c r="L5" t="str">
        <f>CONCATENATE("DESS",M5)</f>
        <v>DESSAstraTech</v>
      </c>
      <c r="M5" s="6" t="s">
        <v>377</v>
      </c>
      <c r="N5">
        <f t="shared" si="0"/>
        <v>990</v>
      </c>
      <c r="O5" s="10" t="s">
        <v>382</v>
      </c>
    </row>
    <row r="6" spans="1:15" x14ac:dyDescent="0.25">
      <c r="A6" t="s">
        <v>65</v>
      </c>
      <c r="B6" t="s">
        <v>66</v>
      </c>
      <c r="C6" t="s">
        <v>248</v>
      </c>
      <c r="D6" t="s">
        <v>5</v>
      </c>
      <c r="E6" s="4">
        <v>45</v>
      </c>
      <c r="F6" s="5">
        <v>46.8</v>
      </c>
      <c r="G6" s="5" t="str">
        <f>IF(ISERR(FIND("mm",B6)),"",MID(B6,SEARCH("mm",B6)-2,4))</f>
        <v>10mm</v>
      </c>
      <c r="H6" t="s">
        <v>299</v>
      </c>
      <c r="I6" t="str">
        <f>IF(ISERR(FIND(" (",H6)),H6,LEFT(H6,FIND(" (",H6)-1))</f>
        <v>EV4.2</v>
      </c>
      <c r="J6" t="str">
        <f>CONCATENATE(C6," ",I6," (",A6," ",G6,")")</f>
        <v>Astra Tech implant systemTM EV EV4.2 (61.060 10mm)</v>
      </c>
      <c r="K6" t="str">
        <f>CONCATENATE("DESS-PM",G6,"-",A6)</f>
        <v>DESS-PM10mm-61.060</v>
      </c>
      <c r="L6" t="str">
        <f>CONCATENATE("DESS",M6)</f>
        <v>DESSAstraTech</v>
      </c>
      <c r="M6" s="6" t="s">
        <v>377</v>
      </c>
      <c r="N6">
        <f t="shared" si="0"/>
        <v>990</v>
      </c>
      <c r="O6" s="10" t="s">
        <v>382</v>
      </c>
    </row>
    <row r="7" spans="1:15" x14ac:dyDescent="0.25">
      <c r="A7" t="s">
        <v>67</v>
      </c>
      <c r="B7" t="s">
        <v>68</v>
      </c>
      <c r="C7" t="s">
        <v>248</v>
      </c>
      <c r="D7" t="s">
        <v>5</v>
      </c>
      <c r="E7" s="4">
        <v>45</v>
      </c>
      <c r="F7" s="5">
        <v>46.8</v>
      </c>
      <c r="G7" s="5" t="str">
        <f>IF(ISERR(FIND("mm",B7)),"",MID(B7,SEARCH("mm",B7)-2,4))</f>
        <v>10mm</v>
      </c>
      <c r="H7" t="s">
        <v>300</v>
      </c>
      <c r="I7" t="str">
        <f>IF(ISERR(FIND(" (",H7)),H7,LEFT(H7,FIND(" (",H7)-1))</f>
        <v>EV4.8</v>
      </c>
      <c r="J7" t="str">
        <f>CONCATENATE(C7," ",I7," (",A7," ",G7,")")</f>
        <v>Astra Tech implant systemTM EV EV4.8 (61.061 10mm)</v>
      </c>
      <c r="K7" t="str">
        <f>CONCATENATE("DESS-PM",G7,"-",A7)</f>
        <v>DESS-PM10mm-61.061</v>
      </c>
      <c r="L7" t="str">
        <f>CONCATENATE("DESS",M7)</f>
        <v>DESSAstraTech</v>
      </c>
      <c r="M7" s="6" t="s">
        <v>377</v>
      </c>
      <c r="N7">
        <f t="shared" si="0"/>
        <v>990</v>
      </c>
      <c r="O7" s="10" t="s">
        <v>382</v>
      </c>
    </row>
    <row r="8" spans="1:15" x14ac:dyDescent="0.25">
      <c r="A8" t="s">
        <v>135</v>
      </c>
      <c r="B8" t="s">
        <v>136</v>
      </c>
      <c r="C8" t="s">
        <v>248</v>
      </c>
      <c r="D8" t="s">
        <v>5</v>
      </c>
      <c r="E8" s="4">
        <v>45</v>
      </c>
      <c r="F8" s="5">
        <v>46.8</v>
      </c>
      <c r="G8" s="5" t="str">
        <f>IF(ISERR(FIND("mm",B8)),"",MID(B8,SEARCH("mm",B8)-2,4))</f>
        <v>10mm</v>
      </c>
      <c r="H8" t="s">
        <v>264</v>
      </c>
      <c r="I8" t="str">
        <f>IF(ISERR(FIND(" (",H8)),H8,LEFT(H8,FIND(" (",H8)-1))</f>
        <v>EV 3.0</v>
      </c>
      <c r="J8" t="str">
        <f>CONCATENATE(C8," ",I8," (",A8," ",G8,")")</f>
        <v>Astra Tech implant systemTM EV EV 3.0 (61.406 10mm)</v>
      </c>
      <c r="K8" t="str">
        <f>CONCATENATE("DESS-PM",G8,"-",A8)</f>
        <v>DESS-PM10mm-61.406</v>
      </c>
      <c r="L8" t="str">
        <f>CONCATENATE("DESS",M8)</f>
        <v>DESSAstraTech</v>
      </c>
      <c r="M8" s="6" t="s">
        <v>377</v>
      </c>
      <c r="N8">
        <f t="shared" si="0"/>
        <v>990</v>
      </c>
      <c r="O8" s="10" t="s">
        <v>382</v>
      </c>
    </row>
    <row r="9" spans="1:15" x14ac:dyDescent="0.25">
      <c r="A9" t="s">
        <v>137</v>
      </c>
      <c r="B9" t="s">
        <v>138</v>
      </c>
      <c r="C9" t="s">
        <v>248</v>
      </c>
      <c r="D9" t="s">
        <v>5</v>
      </c>
      <c r="E9" s="4">
        <v>45</v>
      </c>
      <c r="F9" s="5">
        <v>46.8</v>
      </c>
      <c r="G9" s="5" t="str">
        <f>IF(ISERR(FIND("mm",B9)),"",MID(B9,SEARCH("mm",B9)-2,4))</f>
        <v>10mm</v>
      </c>
      <c r="H9" t="s">
        <v>333</v>
      </c>
      <c r="I9" t="str">
        <f>IF(ISERR(FIND(" (",H9)),H9,LEFT(H9,FIND(" (",H9)-1))</f>
        <v>EV5.4</v>
      </c>
      <c r="J9" t="str">
        <f>CONCATENATE(C9," ",I9," (",A9," ",G9,")")</f>
        <v>Astra Tech implant systemTM EV EV5.4 (61.407 10mm)</v>
      </c>
      <c r="K9" t="str">
        <f>CONCATENATE("DESS-PM",G9,"-",A9)</f>
        <v>DESS-PM10mm-61.407</v>
      </c>
      <c r="L9" t="str">
        <f>CONCATENATE("DESS",M9)</f>
        <v>DESSAstraTech</v>
      </c>
      <c r="M9" s="6" t="s">
        <v>377</v>
      </c>
      <c r="N9">
        <f t="shared" si="0"/>
        <v>990</v>
      </c>
      <c r="O9" s="10" t="s">
        <v>382</v>
      </c>
    </row>
    <row r="10" spans="1:15" x14ac:dyDescent="0.25">
      <c r="A10" t="s">
        <v>158</v>
      </c>
      <c r="B10" t="s">
        <v>159</v>
      </c>
      <c r="C10" t="s">
        <v>241</v>
      </c>
      <c r="D10" t="s">
        <v>5</v>
      </c>
      <c r="E10" s="4">
        <v>45</v>
      </c>
      <c r="F10" s="5">
        <v>46.8</v>
      </c>
      <c r="G10" s="5" t="str">
        <f>IF(ISERR(FIND("mm",B10)),"",MID(B10,SEARCH("mm",B10)-2,4))</f>
        <v>14mm</v>
      </c>
      <c r="H10" t="s">
        <v>339</v>
      </c>
      <c r="I10" t="str">
        <f>IF(ISERR(FIND(" (",H10)),H10,LEFT(H10,FIND(" (",H10)-1))</f>
        <v>3.5/4.0</v>
      </c>
      <c r="J10" t="str">
        <f>CONCATENATE(C10," ",I10," (",A10," ",G10,")")</f>
        <v>Astra Tech OsseospeedTM 3.5/4.0 (62.024 14mm)</v>
      </c>
      <c r="K10" t="str">
        <f>CONCATENATE("DESS-PM",G10,"-",A10)</f>
        <v>DESS-PM14mm-62.024</v>
      </c>
      <c r="L10" t="str">
        <f>CONCATENATE("DESS",M10)</f>
        <v>DESSAstraTech</v>
      </c>
      <c r="M10" s="6" t="s">
        <v>377</v>
      </c>
      <c r="N10">
        <f t="shared" si="0"/>
        <v>1100</v>
      </c>
      <c r="O10" s="10" t="s">
        <v>382</v>
      </c>
    </row>
    <row r="11" spans="1:15" x14ac:dyDescent="0.25">
      <c r="A11" t="s">
        <v>160</v>
      </c>
      <c r="B11" t="s">
        <v>161</v>
      </c>
      <c r="C11" t="s">
        <v>241</v>
      </c>
      <c r="D11" t="s">
        <v>5</v>
      </c>
      <c r="E11" s="4">
        <v>45</v>
      </c>
      <c r="F11" s="5">
        <v>46.8</v>
      </c>
      <c r="G11" s="5" t="str">
        <f>IF(ISERR(FIND("mm",B11)),"",MID(B11,SEARCH("mm",B11)-2,4))</f>
        <v>14mm</v>
      </c>
      <c r="H11" t="s">
        <v>266</v>
      </c>
      <c r="I11" t="str">
        <f>IF(ISERR(FIND(" (",H11)),H11,LEFT(H11,FIND(" (",H11)-1))</f>
        <v>4.5/5.0</v>
      </c>
      <c r="J11" t="str">
        <f>CONCATENATE(C11," ",I11," (",A11," ",G11,")")</f>
        <v>Astra Tech OsseospeedTM 4.5/5.0 (62.025 14mm)</v>
      </c>
      <c r="K11" t="str">
        <f>CONCATENATE("DESS-PM",G11,"-",A11)</f>
        <v>DESS-PM14mm-62.025</v>
      </c>
      <c r="L11" t="str">
        <f>CONCATENATE("DESS",M11)</f>
        <v>DESSAstraTech</v>
      </c>
      <c r="M11" s="6" t="s">
        <v>377</v>
      </c>
      <c r="N11">
        <f t="shared" si="0"/>
        <v>1100</v>
      </c>
      <c r="O11" s="10" t="s">
        <v>382</v>
      </c>
    </row>
    <row r="12" spans="1:15" x14ac:dyDescent="0.25">
      <c r="A12" t="s">
        <v>178</v>
      </c>
      <c r="B12" t="s">
        <v>179</v>
      </c>
      <c r="C12" t="s">
        <v>248</v>
      </c>
      <c r="D12" t="s">
        <v>5</v>
      </c>
      <c r="E12" s="4">
        <v>45</v>
      </c>
      <c r="F12" s="5">
        <v>46.8</v>
      </c>
      <c r="G12" s="5" t="str">
        <f>IF(ISERR(FIND("mm",B12)),"",MID(B12,SEARCH("mm",B12)-2,4))</f>
        <v>14mm</v>
      </c>
      <c r="H12" t="s">
        <v>298</v>
      </c>
      <c r="I12" t="str">
        <f>IF(ISERR(FIND(" (",H12)),H12,LEFT(H12,FIND(" (",H12)-1))</f>
        <v>EV3.6</v>
      </c>
      <c r="J12" t="str">
        <f>CONCATENATE(C12," ",I12," (",A12," ",G12,")")</f>
        <v>Astra Tech implant systemTM EV EV3.6 (62.059 14mm)</v>
      </c>
      <c r="K12" t="str">
        <f>CONCATENATE("DESS-PM",G12,"-",A12)</f>
        <v>DESS-PM14mm-62.059</v>
      </c>
      <c r="L12" t="str">
        <f>CONCATENATE("DESS",M12)</f>
        <v>DESSAstraTech</v>
      </c>
      <c r="M12" s="6" t="s">
        <v>377</v>
      </c>
      <c r="N12">
        <f t="shared" si="0"/>
        <v>1100</v>
      </c>
      <c r="O12" s="10" t="s">
        <v>382</v>
      </c>
    </row>
    <row r="13" spans="1:15" x14ac:dyDescent="0.25">
      <c r="A13" t="s">
        <v>180</v>
      </c>
      <c r="B13" t="s">
        <v>181</v>
      </c>
      <c r="C13" t="s">
        <v>248</v>
      </c>
      <c r="D13" t="s">
        <v>5</v>
      </c>
      <c r="E13" s="4">
        <v>45</v>
      </c>
      <c r="F13" s="5">
        <v>46.8</v>
      </c>
      <c r="G13" s="5" t="str">
        <f>IF(ISERR(FIND("mm",B13)),"",MID(B13,SEARCH("mm",B13)-2,4))</f>
        <v>14mm</v>
      </c>
      <c r="H13" t="s">
        <v>299</v>
      </c>
      <c r="I13" t="str">
        <f>IF(ISERR(FIND(" (",H13)),H13,LEFT(H13,FIND(" (",H13)-1))</f>
        <v>EV4.2</v>
      </c>
      <c r="J13" t="str">
        <f>CONCATENATE(C13," ",I13," (",A13," ",G13,")")</f>
        <v>Astra Tech implant systemTM EV EV4.2 (62.060 14mm)</v>
      </c>
      <c r="K13" t="str">
        <f>CONCATENATE("DESS-PM",G13,"-",A13)</f>
        <v>DESS-PM14mm-62.060</v>
      </c>
      <c r="L13" t="str">
        <f>CONCATENATE("DESS",M13)</f>
        <v>DESSAstraTech</v>
      </c>
      <c r="M13" s="6" t="s">
        <v>377</v>
      </c>
      <c r="N13">
        <f t="shared" si="0"/>
        <v>1100</v>
      </c>
      <c r="O13" s="10" t="s">
        <v>382</v>
      </c>
    </row>
    <row r="14" spans="1:15" x14ac:dyDescent="0.25">
      <c r="A14" t="s">
        <v>182</v>
      </c>
      <c r="B14" t="s">
        <v>183</v>
      </c>
      <c r="C14" t="s">
        <v>248</v>
      </c>
      <c r="D14" t="s">
        <v>5</v>
      </c>
      <c r="E14" s="4">
        <v>45</v>
      </c>
      <c r="F14" s="5">
        <v>46.8</v>
      </c>
      <c r="G14" s="5" t="str">
        <f>IF(ISERR(FIND("mm",B14)),"",MID(B14,SEARCH("mm",B14)-2,4))</f>
        <v>14mm</v>
      </c>
      <c r="H14" t="s">
        <v>300</v>
      </c>
      <c r="I14" t="str">
        <f>IF(ISERR(FIND(" (",H14)),H14,LEFT(H14,FIND(" (",H14)-1))</f>
        <v>EV4.8</v>
      </c>
      <c r="J14" t="str">
        <f>CONCATENATE(C14," ",I14," (",A14," ",G14,")")</f>
        <v>Astra Tech implant systemTM EV EV4.8 (62.061 14mm)</v>
      </c>
      <c r="K14" t="str">
        <f>CONCATENATE("DESS-PM",G14,"-",A14)</f>
        <v>DESS-PM14mm-62.061</v>
      </c>
      <c r="L14" t="str">
        <f>CONCATENATE("DESS",M14)</f>
        <v>DESSAstraTech</v>
      </c>
      <c r="M14" s="6" t="s">
        <v>377</v>
      </c>
      <c r="N14">
        <f t="shared" si="0"/>
        <v>1100</v>
      </c>
      <c r="O14" s="10" t="s">
        <v>382</v>
      </c>
    </row>
    <row r="15" spans="1:15" x14ac:dyDescent="0.25">
      <c r="A15" t="s">
        <v>217</v>
      </c>
      <c r="B15" t="s">
        <v>218</v>
      </c>
      <c r="C15" t="s">
        <v>248</v>
      </c>
      <c r="D15" t="s">
        <v>5</v>
      </c>
      <c r="E15" s="4">
        <v>45</v>
      </c>
      <c r="F15" s="5">
        <v>46.8</v>
      </c>
      <c r="G15" s="5" t="str">
        <f>IF(ISERR(FIND("mm",B15)),"",MID(B15,SEARCH("mm",B15)-2,4))</f>
        <v>14mm</v>
      </c>
      <c r="H15" t="s">
        <v>333</v>
      </c>
      <c r="I15" t="str">
        <f>IF(ISERR(FIND(" (",H15)),H15,LEFT(H15,FIND(" (",H15)-1))</f>
        <v>EV5.4</v>
      </c>
      <c r="J15" t="str">
        <f>CONCATENATE(C15," ",I15," (",A15," ",G15,")")</f>
        <v>Astra Tech implant systemTM EV EV5.4 (62.407 14mm)</v>
      </c>
      <c r="K15" t="str">
        <f>CONCATENATE("DESS-PM",G15,"-",A15)</f>
        <v>DESS-PM14mm-62.407</v>
      </c>
      <c r="L15" t="str">
        <f>CONCATENATE("DESS",M15)</f>
        <v>DESSAstraTech</v>
      </c>
      <c r="M15" s="6" t="s">
        <v>377</v>
      </c>
      <c r="N15">
        <f t="shared" si="0"/>
        <v>1100</v>
      </c>
      <c r="O15" s="10" t="s">
        <v>382</v>
      </c>
    </row>
    <row r="16" spans="1:15" x14ac:dyDescent="0.25">
      <c r="A16" t="s">
        <v>71</v>
      </c>
      <c r="B16" t="s">
        <v>72</v>
      </c>
      <c r="C16" t="s">
        <v>250</v>
      </c>
      <c r="D16" t="s">
        <v>5</v>
      </c>
      <c r="E16" s="4">
        <v>45</v>
      </c>
      <c r="F16" s="5">
        <v>46.8</v>
      </c>
      <c r="G16" s="5" t="str">
        <f>IF(ISERR(FIND("mm",B16)),"",MID(B16,SEARCH("mm",B16)-2,4))</f>
        <v>10mm</v>
      </c>
      <c r="H16" t="s">
        <v>301</v>
      </c>
      <c r="I16" t="str">
        <f>IF(ISERR(FIND(" (",H16)),H16,LEFT(H16,FIND(" (",H16)-1))</f>
        <v>Camlog® 3.3</v>
      </c>
      <c r="J16" t="str">
        <f>CONCATENATE(C16," ",I16," (",A16," ",G16,")")</f>
        <v>Camlog® Camlog® 3.3 (61.064 10mm)</v>
      </c>
      <c r="K16" t="str">
        <f>CONCATENATE("DESS-PM",G16,"-",A16)</f>
        <v>DESS-PM10mm-61.064</v>
      </c>
      <c r="L16" t="str">
        <f>CONCATENATE("DESS",M16)</f>
        <v>DESSCamlog</v>
      </c>
      <c r="M16" s="6" t="s">
        <v>370</v>
      </c>
      <c r="N16">
        <f t="shared" si="0"/>
        <v>990</v>
      </c>
      <c r="O16" s="10" t="s">
        <v>383</v>
      </c>
    </row>
    <row r="17" spans="1:15" x14ac:dyDescent="0.25">
      <c r="A17" t="s">
        <v>73</v>
      </c>
      <c r="B17" t="s">
        <v>74</v>
      </c>
      <c r="C17" t="s">
        <v>250</v>
      </c>
      <c r="D17" t="s">
        <v>5</v>
      </c>
      <c r="E17" s="4">
        <v>45</v>
      </c>
      <c r="F17" s="5">
        <v>46.8</v>
      </c>
      <c r="G17" s="5" t="str">
        <f>IF(ISERR(FIND("mm",B17)),"",MID(B17,SEARCH("mm",B17)-2,4))</f>
        <v>10mm</v>
      </c>
      <c r="H17" t="s">
        <v>302</v>
      </c>
      <c r="I17" t="str">
        <f>IF(ISERR(FIND(" (",H17)),H17,LEFT(H17,FIND(" (",H17)-1))</f>
        <v>Camlog® 3.8</v>
      </c>
      <c r="J17" t="str">
        <f>CONCATENATE(C17," ",I17," (",A17," ",G17,")")</f>
        <v>Camlog® Camlog® 3.8 (61.065 10mm)</v>
      </c>
      <c r="K17" t="str">
        <f>CONCATENATE("DESS-PM",G17,"-",A17)</f>
        <v>DESS-PM10mm-61.065</v>
      </c>
      <c r="L17" t="str">
        <f>CONCATENATE("DESS",M17)</f>
        <v>DESSCamlog</v>
      </c>
      <c r="M17" s="6" t="s">
        <v>370</v>
      </c>
      <c r="N17">
        <f t="shared" si="0"/>
        <v>990</v>
      </c>
      <c r="O17" s="10" t="s">
        <v>383</v>
      </c>
    </row>
    <row r="18" spans="1:15" x14ac:dyDescent="0.25">
      <c r="A18" t="s">
        <v>75</v>
      </c>
      <c r="B18" t="s">
        <v>76</v>
      </c>
      <c r="C18" t="s">
        <v>250</v>
      </c>
      <c r="D18" t="s">
        <v>5</v>
      </c>
      <c r="E18" s="4">
        <v>45</v>
      </c>
      <c r="F18" s="5">
        <v>46.8</v>
      </c>
      <c r="G18" s="5" t="str">
        <f>IF(ISERR(FIND("mm",B18)),"",MID(B18,SEARCH("mm",B18)-2,4))</f>
        <v>10mm</v>
      </c>
      <c r="H18" t="s">
        <v>303</v>
      </c>
      <c r="I18" t="str">
        <f>IF(ISERR(FIND(" (",H18)),H18,LEFT(H18,FIND(" (",H18)-1))</f>
        <v>Camlog® 4.3</v>
      </c>
      <c r="J18" t="str">
        <f>CONCATENATE(C18," ",I18," (",A18," ",G18,")")</f>
        <v>Camlog® Camlog® 4.3 (61.066 10mm)</v>
      </c>
      <c r="K18" t="str">
        <f>CONCATENATE("DESS-PM",G18,"-",A18)</f>
        <v>DESS-PM10mm-61.066</v>
      </c>
      <c r="L18" t="str">
        <f>CONCATENATE("DESS",M18)</f>
        <v>DESSCamlog</v>
      </c>
      <c r="M18" s="6" t="s">
        <v>370</v>
      </c>
      <c r="N18">
        <f t="shared" si="0"/>
        <v>990</v>
      </c>
      <c r="O18" s="10" t="s">
        <v>383</v>
      </c>
    </row>
    <row r="19" spans="1:15" x14ac:dyDescent="0.25">
      <c r="A19" t="s">
        <v>77</v>
      </c>
      <c r="B19" t="s">
        <v>78</v>
      </c>
      <c r="C19" t="s">
        <v>250</v>
      </c>
      <c r="D19" t="s">
        <v>5</v>
      </c>
      <c r="E19" s="4">
        <v>45</v>
      </c>
      <c r="F19" s="5">
        <v>46.8</v>
      </c>
      <c r="G19" s="5" t="str">
        <f>IF(ISERR(FIND("mm",B19)),"",MID(B19,SEARCH("mm",B19)-2,4))</f>
        <v>10mm</v>
      </c>
      <c r="H19" t="s">
        <v>304</v>
      </c>
      <c r="I19" t="str">
        <f>IF(ISERR(FIND(" (",H19)),H19,LEFT(H19,FIND(" (",H19)-1))</f>
        <v>Camlog® 5.0</v>
      </c>
      <c r="J19" t="str">
        <f>CONCATENATE(C19," ",I19," (",A19," ",G19,")")</f>
        <v>Camlog® Camlog® 5.0 (61.067 10mm)</v>
      </c>
      <c r="K19" t="str">
        <f>CONCATENATE("DESS-PM",G19,"-",A19)</f>
        <v>DESS-PM10mm-61.067</v>
      </c>
      <c r="L19" t="str">
        <f>CONCATENATE("DESS",M19)</f>
        <v>DESSCamlog</v>
      </c>
      <c r="M19" s="6" t="s">
        <v>370</v>
      </c>
      <c r="N19">
        <f t="shared" si="0"/>
        <v>990</v>
      </c>
      <c r="O19" s="10" t="s">
        <v>383</v>
      </c>
    </row>
    <row r="20" spans="1:15" x14ac:dyDescent="0.25">
      <c r="A20" t="s">
        <v>90</v>
      </c>
      <c r="B20" t="s">
        <v>91</v>
      </c>
      <c r="C20" t="s">
        <v>252</v>
      </c>
      <c r="D20" t="s">
        <v>5</v>
      </c>
      <c r="E20" s="4">
        <v>45</v>
      </c>
      <c r="F20" s="5">
        <v>46.8</v>
      </c>
      <c r="G20" s="5" t="str">
        <f>IF(ISERR(FIND("mm",B20)),"",MID(B20,SEARCH("mm",B20)-2,4))</f>
        <v>10mm</v>
      </c>
      <c r="H20" t="s">
        <v>311</v>
      </c>
      <c r="I20" t="str">
        <f>IF(ISERR(FIND(" (",H20)),H20,LEFT(H20,FIND(" (",H20)-1))</f>
        <v>Conelog 3.3</v>
      </c>
      <c r="J20" t="str">
        <f>CONCATENATE(C20," ",I20," (",A20," ",G20,")")</f>
        <v>Conelog® Conelog 3.3 (61.074 10mm)</v>
      </c>
      <c r="K20" t="str">
        <f>CONCATENATE("DESS-PM",G20,"-",A20)</f>
        <v>DESS-PM10mm-61.074</v>
      </c>
      <c r="L20" t="str">
        <f>CONCATENATE("DESS",M20)</f>
        <v>DESSCamlog</v>
      </c>
      <c r="M20" s="6" t="s">
        <v>370</v>
      </c>
      <c r="N20">
        <f t="shared" si="0"/>
        <v>990</v>
      </c>
      <c r="O20" s="10" t="s">
        <v>383</v>
      </c>
    </row>
    <row r="21" spans="1:15" x14ac:dyDescent="0.25">
      <c r="A21" t="s">
        <v>92</v>
      </c>
      <c r="B21" t="s">
        <v>93</v>
      </c>
      <c r="C21" t="s">
        <v>252</v>
      </c>
      <c r="D21" t="s">
        <v>5</v>
      </c>
      <c r="E21" s="4">
        <v>45</v>
      </c>
      <c r="F21" s="5">
        <v>46.8</v>
      </c>
      <c r="G21" s="5" t="str">
        <f>IF(ISERR(FIND("mm",B21)),"",MID(B21,SEARCH("mm",B21)-2,4))</f>
        <v>10mm</v>
      </c>
      <c r="H21" t="s">
        <v>312</v>
      </c>
      <c r="I21" t="str">
        <f>IF(ISERR(FIND(" (",H21)),H21,LEFT(H21,FIND(" (",H21)-1))</f>
        <v>Conelog 3.8 / 4.3</v>
      </c>
      <c r="J21" t="str">
        <f>CONCATENATE(C21," ",I21," (",A21," ",G21,")")</f>
        <v>Conelog® Conelog 3.8 / 4.3 (61.075 10mm)</v>
      </c>
      <c r="K21" t="str">
        <f>CONCATENATE("DESS-PM",G21,"-",A21)</f>
        <v>DESS-PM10mm-61.075</v>
      </c>
      <c r="L21" t="str">
        <f>CONCATENATE("DESS",M21)</f>
        <v>DESSCamlog</v>
      </c>
      <c r="M21" s="6" t="s">
        <v>370</v>
      </c>
      <c r="N21">
        <f t="shared" si="0"/>
        <v>990</v>
      </c>
      <c r="O21" s="10" t="s">
        <v>383</v>
      </c>
    </row>
    <row r="22" spans="1:15" x14ac:dyDescent="0.25">
      <c r="A22" t="s">
        <v>94</v>
      </c>
      <c r="B22" t="s">
        <v>95</v>
      </c>
      <c r="C22" t="s">
        <v>252</v>
      </c>
      <c r="D22" t="s">
        <v>5</v>
      </c>
      <c r="E22" s="4">
        <v>45</v>
      </c>
      <c r="F22" s="5">
        <v>46.8</v>
      </c>
      <c r="G22" s="5" t="str">
        <f>IF(ISERR(FIND("mm",B22)),"",MID(B22,SEARCH("mm",B22)-2,4))</f>
        <v>10mm</v>
      </c>
      <c r="H22" t="s">
        <v>313</v>
      </c>
      <c r="I22" t="str">
        <f>IF(ISERR(FIND(" (",H22)),H22,LEFT(H22,FIND(" (",H22)-1))</f>
        <v>Conelog 5.0</v>
      </c>
      <c r="J22" t="str">
        <f>CONCATENATE(C22," ",I22," (",A22," ",G22,")")</f>
        <v>Conelog® Conelog 5.0 (61.076 10mm)</v>
      </c>
      <c r="K22" t="str">
        <f>CONCATENATE("DESS-PM",G22,"-",A22)</f>
        <v>DESS-PM10mm-61.076</v>
      </c>
      <c r="L22" t="str">
        <f>CONCATENATE("DESS",M22)</f>
        <v>DESSCamlog</v>
      </c>
      <c r="M22" s="6" t="s">
        <v>370</v>
      </c>
      <c r="N22">
        <f t="shared" si="0"/>
        <v>990</v>
      </c>
      <c r="O22" s="10" t="s">
        <v>383</v>
      </c>
    </row>
    <row r="23" spans="1:15" x14ac:dyDescent="0.25">
      <c r="A23" t="s">
        <v>186</v>
      </c>
      <c r="B23" t="s">
        <v>187</v>
      </c>
      <c r="C23" t="s">
        <v>250</v>
      </c>
      <c r="D23" t="s">
        <v>5</v>
      </c>
      <c r="E23" s="4">
        <v>45</v>
      </c>
      <c r="F23" s="5">
        <v>46.8</v>
      </c>
      <c r="G23" s="5" t="str">
        <f>IF(ISERR(FIND("mm",B23)),"",MID(B23,SEARCH("mm",B23)-2,4))</f>
        <v>14mm</v>
      </c>
      <c r="H23" t="s">
        <v>302</v>
      </c>
      <c r="I23" t="str">
        <f>IF(ISERR(FIND(" (",H23)),H23,LEFT(H23,FIND(" (",H23)-1))</f>
        <v>Camlog® 3.8</v>
      </c>
      <c r="J23" t="str">
        <f>CONCATENATE(C23," ",I23," (",A23," ",G23,")")</f>
        <v>Camlog® Camlog® 3.8 (62.065 14mm)</v>
      </c>
      <c r="K23" t="str">
        <f>CONCATENATE("DESS-PM",G23,"-",A23)</f>
        <v>DESS-PM14mm-62.065</v>
      </c>
      <c r="L23" t="str">
        <f>CONCATENATE("DESS",M23)</f>
        <v>DESSCamlog</v>
      </c>
      <c r="M23" s="6" t="s">
        <v>370</v>
      </c>
      <c r="N23">
        <f t="shared" si="0"/>
        <v>1100</v>
      </c>
      <c r="O23" s="10" t="s">
        <v>383</v>
      </c>
    </row>
    <row r="24" spans="1:15" x14ac:dyDescent="0.25">
      <c r="A24" t="s">
        <v>188</v>
      </c>
      <c r="B24" t="s">
        <v>189</v>
      </c>
      <c r="C24" t="s">
        <v>250</v>
      </c>
      <c r="D24" t="s">
        <v>5</v>
      </c>
      <c r="E24" s="4">
        <v>45</v>
      </c>
      <c r="F24" s="5">
        <v>46.8</v>
      </c>
      <c r="G24" s="5" t="str">
        <f>IF(ISERR(FIND("mm",B24)),"",MID(B24,SEARCH("mm",B24)-2,4))</f>
        <v>14mm</v>
      </c>
      <c r="H24" t="s">
        <v>303</v>
      </c>
      <c r="I24" t="str">
        <f>IF(ISERR(FIND(" (",H24)),H24,LEFT(H24,FIND(" (",H24)-1))</f>
        <v>Camlog® 4.3</v>
      </c>
      <c r="J24" t="str">
        <f>CONCATENATE(C24," ",I24," (",A24," ",G24,")")</f>
        <v>Camlog® Camlog® 4.3 (62.066 14mm)</v>
      </c>
      <c r="K24" t="str">
        <f>CONCATENATE("DESS-PM",G24,"-",A24)</f>
        <v>DESS-PM14mm-62.066</v>
      </c>
      <c r="L24" t="str">
        <f>CONCATENATE("DESS",M24)</f>
        <v>DESSCamlog</v>
      </c>
      <c r="M24" s="6" t="s">
        <v>370</v>
      </c>
      <c r="N24">
        <f t="shared" si="0"/>
        <v>1100</v>
      </c>
      <c r="O24" s="10" t="s">
        <v>383</v>
      </c>
    </row>
    <row r="25" spans="1:15" x14ac:dyDescent="0.25">
      <c r="A25" t="s">
        <v>190</v>
      </c>
      <c r="B25" t="s">
        <v>191</v>
      </c>
      <c r="C25" t="s">
        <v>250</v>
      </c>
      <c r="D25" t="s">
        <v>5</v>
      </c>
      <c r="E25" s="4">
        <v>45</v>
      </c>
      <c r="F25" s="5">
        <v>46.8</v>
      </c>
      <c r="G25" s="5" t="str">
        <f>IF(ISERR(FIND("mm",B25)),"",MID(B25,SEARCH("mm",B25)-2,4))</f>
        <v>14mm</v>
      </c>
      <c r="H25" t="s">
        <v>304</v>
      </c>
      <c r="I25" t="str">
        <f>IF(ISERR(FIND(" (",H25)),H25,LEFT(H25,FIND(" (",H25)-1))</f>
        <v>Camlog® 5.0</v>
      </c>
      <c r="J25" t="str">
        <f>CONCATENATE(C25," ",I25," (",A25," ",G25,")")</f>
        <v>Camlog® Camlog® 5.0 (62.067 14mm)</v>
      </c>
      <c r="K25" t="str">
        <f>CONCATENATE("DESS-PM",G25,"-",A25)</f>
        <v>DESS-PM14mm-62.067</v>
      </c>
      <c r="L25" t="str">
        <f>CONCATENATE("DESS",M25)</f>
        <v>DESSCamlog</v>
      </c>
      <c r="M25" s="6" t="s">
        <v>370</v>
      </c>
      <c r="N25">
        <f t="shared" si="0"/>
        <v>1100</v>
      </c>
      <c r="O25" s="10" t="s">
        <v>383</v>
      </c>
    </row>
    <row r="26" spans="1:15" x14ac:dyDescent="0.25">
      <c r="A26" t="s">
        <v>200</v>
      </c>
      <c r="B26" t="s">
        <v>201</v>
      </c>
      <c r="C26" t="s">
        <v>252</v>
      </c>
      <c r="D26" t="s">
        <v>5</v>
      </c>
      <c r="E26" s="4">
        <v>45</v>
      </c>
      <c r="F26" s="5">
        <v>46.8</v>
      </c>
      <c r="G26" s="5" t="str">
        <f>IF(ISERR(FIND("mm",B26)),"",MID(B26,SEARCH("mm",B26)-2,4))</f>
        <v>14mm</v>
      </c>
      <c r="H26" t="s">
        <v>344</v>
      </c>
      <c r="I26" t="str">
        <f>IF(ISERR(FIND(" (",H26)),H26,LEFT(H26,FIND(" (",H26)-1))</f>
        <v>3.3</v>
      </c>
      <c r="J26" t="str">
        <f>CONCATENATE(C26," ",I26," (",A26," ",G26,")")</f>
        <v>Conelog® 3.3 (62.074 14mm)</v>
      </c>
      <c r="K26" t="str">
        <f>CONCATENATE("DESS-PM",G26,"-",A26)</f>
        <v>DESS-PM14mm-62.074</v>
      </c>
      <c r="L26" t="str">
        <f>CONCATENATE("DESS",M26)</f>
        <v>DESSCamlog</v>
      </c>
      <c r="M26" s="6" t="s">
        <v>370</v>
      </c>
      <c r="N26">
        <f t="shared" si="0"/>
        <v>1100</v>
      </c>
      <c r="O26" s="10" t="s">
        <v>383</v>
      </c>
    </row>
    <row r="27" spans="1:15" x14ac:dyDescent="0.25">
      <c r="A27" t="s">
        <v>202</v>
      </c>
      <c r="B27" t="s">
        <v>203</v>
      </c>
      <c r="C27" t="s">
        <v>252</v>
      </c>
      <c r="D27" t="s">
        <v>5</v>
      </c>
      <c r="E27" s="4">
        <v>45</v>
      </c>
      <c r="F27" s="5">
        <v>46.8</v>
      </c>
      <c r="G27" s="5" t="str">
        <f>IF(ISERR(FIND("mm",B27)),"",MID(B27,SEARCH("mm",B27)-2,4))</f>
        <v>14mm</v>
      </c>
      <c r="H27" t="s">
        <v>345</v>
      </c>
      <c r="I27" t="str">
        <f>IF(ISERR(FIND(" (",H27)),H27,LEFT(H27,FIND(" (",H27)-1))</f>
        <v>3.8</v>
      </c>
      <c r="J27" t="str">
        <f>CONCATENATE(C27," ",I27," (",A27," ",G27,")")</f>
        <v>Conelog® 3.8 (62.075 14mm)</v>
      </c>
      <c r="K27" t="str">
        <f>CONCATENATE("DESS-PM",G27,"-",A27)</f>
        <v>DESS-PM14mm-62.075</v>
      </c>
      <c r="L27" t="str">
        <f>CONCATENATE("DESS",M27)</f>
        <v>DESSCamlog</v>
      </c>
      <c r="M27" s="6" t="s">
        <v>370</v>
      </c>
      <c r="N27">
        <f t="shared" si="0"/>
        <v>1100</v>
      </c>
      <c r="O27" s="10" t="s">
        <v>383</v>
      </c>
    </row>
    <row r="28" spans="1:15" x14ac:dyDescent="0.25">
      <c r="A28" t="s">
        <v>204</v>
      </c>
      <c r="B28" t="s">
        <v>205</v>
      </c>
      <c r="C28" t="s">
        <v>252</v>
      </c>
      <c r="D28" t="s">
        <v>5</v>
      </c>
      <c r="E28" s="4">
        <v>45</v>
      </c>
      <c r="F28" s="5">
        <v>46.8</v>
      </c>
      <c r="G28" s="5" t="str">
        <f>IF(ISERR(FIND("mm",B28)),"",MID(B28,SEARCH("mm",B28)-2,4))</f>
        <v>14mm</v>
      </c>
      <c r="H28" t="s">
        <v>346</v>
      </c>
      <c r="I28" t="str">
        <f>IF(ISERR(FIND(" (",H28)),H28,LEFT(H28,FIND(" (",H28)-1))</f>
        <v>5.0</v>
      </c>
      <c r="J28" t="str">
        <f>CONCATENATE(C28," ",I28," (",A28," ",G28,")")</f>
        <v>Conelog® 5.0 (62.076 14mm)</v>
      </c>
      <c r="K28" t="str">
        <f>CONCATENATE("DESS-PM",G28,"-",A28)</f>
        <v>DESS-PM14mm-62.076</v>
      </c>
      <c r="L28" t="str">
        <f>CONCATENATE("DESS",M28)</f>
        <v>DESSCamlog</v>
      </c>
      <c r="M28" s="6" t="s">
        <v>370</v>
      </c>
      <c r="N28">
        <f t="shared" si="0"/>
        <v>1100</v>
      </c>
      <c r="O28" s="10" t="s">
        <v>383</v>
      </c>
    </row>
    <row r="29" spans="1:15" x14ac:dyDescent="0.25">
      <c r="A29" t="s">
        <v>116</v>
      </c>
      <c r="B29" t="s">
        <v>117</v>
      </c>
      <c r="C29" t="s">
        <v>259</v>
      </c>
      <c r="D29" t="s">
        <v>5</v>
      </c>
      <c r="E29" s="4">
        <v>45</v>
      </c>
      <c r="F29" s="5">
        <v>46.8</v>
      </c>
      <c r="G29" s="5" t="str">
        <f>IF(ISERR(FIND("mm",B29)),"",MID(B29,SEARCH("mm",B29)-2,4))</f>
        <v>10mm</v>
      </c>
      <c r="H29" t="s">
        <v>323</v>
      </c>
      <c r="I29" t="str">
        <f>IF(ISERR(FIND(" (",H29)),H29,LEFT(H29,FIND(" (",H29)-1))</f>
        <v>Dentium SL</v>
      </c>
      <c r="J29" t="str">
        <f>CONCATENATE(C29," ",I29," (",A29," ",G29,")")</f>
        <v>Dentium SuperlineTM &amp; Implantium® Dentium SL (61.090 10mm)</v>
      </c>
      <c r="K29" t="str">
        <f>CONCATENATE("DESS-PM",G29,"-",A29)</f>
        <v>DESS-PM10mm-61.090</v>
      </c>
      <c r="L29" t="str">
        <f>CONCATENATE("DESS",M29)</f>
        <v>DESSDentis</v>
      </c>
      <c r="M29" s="6" t="s">
        <v>375</v>
      </c>
      <c r="N29">
        <f t="shared" si="0"/>
        <v>990</v>
      </c>
      <c r="O29" s="10" t="s">
        <v>384</v>
      </c>
    </row>
    <row r="30" spans="1:15" x14ac:dyDescent="0.25">
      <c r="A30" t="s">
        <v>212</v>
      </c>
      <c r="B30" t="s">
        <v>213</v>
      </c>
      <c r="C30" t="s">
        <v>259</v>
      </c>
      <c r="D30" t="s">
        <v>5</v>
      </c>
      <c r="E30" s="4">
        <v>45</v>
      </c>
      <c r="F30" s="5">
        <v>46.8</v>
      </c>
      <c r="G30" s="5" t="str">
        <f>IF(ISERR(FIND("mm",B30)),"",MID(B30,SEARCH("mm",B30)-2,4))</f>
        <v>14mm</v>
      </c>
      <c r="H30" t="s">
        <v>350</v>
      </c>
      <c r="I30" t="str">
        <f>IF(ISERR(FIND(" (",H30)),H30,LEFT(H30,FIND(" (",H30)-1))</f>
        <v>Dentium SL</v>
      </c>
      <c r="J30" t="str">
        <f>CONCATENATE(C30," ",I30," (",A30," ",G30,")")</f>
        <v>Dentium SuperlineTM &amp; Implantium® Dentium SL (62.090 14mm)</v>
      </c>
      <c r="K30" t="str">
        <f>CONCATENATE("DESS-PM",G30,"-",A30)</f>
        <v>DESS-PM14mm-62.090</v>
      </c>
      <c r="L30" t="str">
        <f>CONCATENATE("DESS",M30)</f>
        <v>DESSDentis</v>
      </c>
      <c r="M30" s="6" t="s">
        <v>375</v>
      </c>
      <c r="N30">
        <f t="shared" si="0"/>
        <v>1100</v>
      </c>
      <c r="O30" s="10" t="s">
        <v>384</v>
      </c>
    </row>
    <row r="31" spans="1:15" x14ac:dyDescent="0.25">
      <c r="A31" t="s">
        <v>61</v>
      </c>
      <c r="B31" t="s">
        <v>62</v>
      </c>
      <c r="C31" t="s">
        <v>247</v>
      </c>
      <c r="D31" t="s">
        <v>5</v>
      </c>
      <c r="E31" s="4">
        <v>45</v>
      </c>
      <c r="F31" s="5">
        <v>46.8</v>
      </c>
      <c r="G31" s="5" t="str">
        <f>IF(ISERR(FIND("mm",B31)),"",MID(B31,SEARCH("mm",B31)-2,4))</f>
        <v>10mm</v>
      </c>
      <c r="H31" t="s">
        <v>297</v>
      </c>
      <c r="I31" t="str">
        <f>IF(ISERR(FIND(" (",H31)),H31,LEFT(H31,FIND(" (",H31)-1))</f>
        <v>(Mgen-Any)</v>
      </c>
      <c r="J31" t="str">
        <f>CONCATENATE(C31," ",I31," (",A31," ",G31,")")</f>
        <v>Megagen AnyRidge® (Mgen-Any) (61.057 10mm)</v>
      </c>
      <c r="K31" t="str">
        <f>CONCATENATE("DESS-PM",G31,"-",A31)</f>
        <v>DESS-PM10mm-61.057</v>
      </c>
      <c r="L31" t="str">
        <f>CONCATENATE("DESS",M31)</f>
        <v>DESSMegagen</v>
      </c>
      <c r="M31" s="6" t="s">
        <v>369</v>
      </c>
      <c r="N31">
        <f t="shared" si="0"/>
        <v>990</v>
      </c>
      <c r="O31" s="10" t="s">
        <v>385</v>
      </c>
    </row>
    <row r="32" spans="1:15" x14ac:dyDescent="0.25">
      <c r="A32" t="s">
        <v>59</v>
      </c>
      <c r="B32" t="s">
        <v>60</v>
      </c>
      <c r="C32" t="s">
        <v>246</v>
      </c>
      <c r="D32" t="s">
        <v>5</v>
      </c>
      <c r="E32" s="4">
        <v>45</v>
      </c>
      <c r="F32" s="5">
        <v>46.8</v>
      </c>
      <c r="G32" s="5" t="str">
        <f>IF(ISERR(FIND("mm",B32)),"",MID(B32,SEARCH("mm",B32)-2,4))</f>
        <v>10mm</v>
      </c>
      <c r="H32" t="s">
        <v>296</v>
      </c>
      <c r="I32" t="str">
        <f>IF(ISERR(FIND(" (",H32)),H32,LEFT(H32,FIND(" (",H32)-1))</f>
        <v>NP MIS Seven</v>
      </c>
      <c r="J32" t="str">
        <f>CONCATENATE(C32," ",I32," (",A32," ",G32,")")</f>
        <v>Mis® Seven NP MIS Seven (61.056 10mm)</v>
      </c>
      <c r="K32" t="str">
        <f>CONCATENATE("DESS-PM",G32,"-",A32)</f>
        <v>DESS-PM10mm-61.056</v>
      </c>
      <c r="L32" t="str">
        <f>CONCATENATE("DESS",M32)</f>
        <v>DESSMIS</v>
      </c>
      <c r="M32" s="6" t="s">
        <v>373</v>
      </c>
      <c r="N32">
        <f t="shared" si="0"/>
        <v>990</v>
      </c>
      <c r="O32" s="10" t="s">
        <v>386</v>
      </c>
    </row>
    <row r="33" spans="1:15" x14ac:dyDescent="0.25">
      <c r="A33" t="s">
        <v>102</v>
      </c>
      <c r="B33" t="s">
        <v>103</v>
      </c>
      <c r="C33" t="s">
        <v>256</v>
      </c>
      <c r="D33" t="s">
        <v>5</v>
      </c>
      <c r="E33" s="4">
        <v>45</v>
      </c>
      <c r="F33" s="5">
        <v>46.8</v>
      </c>
      <c r="G33" s="5" t="str">
        <f>IF(ISERR(FIND("mm",B33)),"",MID(B33,SEARCH("mm",B33)-2,4))</f>
        <v>10mm</v>
      </c>
      <c r="H33" t="s">
        <v>316</v>
      </c>
      <c r="I33" t="str">
        <f>IF(ISERR(FIND(" (",H33)),H33,LEFT(H33,FIND(" (",H33)-1))</f>
        <v>NP MIS C1</v>
      </c>
      <c r="J33" t="str">
        <f>CONCATENATE(C33," ",I33," (",A33," ",G33,")")</f>
        <v>Mis® C1 internal NP MIS C1 (61.081 10mm)</v>
      </c>
      <c r="K33" t="str">
        <f>CONCATENATE("DESS-PM",G33,"-",A33)</f>
        <v>DESS-PM10mm-61.081</v>
      </c>
      <c r="L33" t="str">
        <f>CONCATENATE("DESS",M33)</f>
        <v>DESSMIS</v>
      </c>
      <c r="M33" s="6" t="s">
        <v>373</v>
      </c>
      <c r="N33">
        <f t="shared" si="0"/>
        <v>990</v>
      </c>
      <c r="O33" s="10" t="s">
        <v>386</v>
      </c>
    </row>
    <row r="34" spans="1:15" x14ac:dyDescent="0.25">
      <c r="A34" t="s">
        <v>104</v>
      </c>
      <c r="B34" t="s">
        <v>105</v>
      </c>
      <c r="C34" t="s">
        <v>256</v>
      </c>
      <c r="D34" t="s">
        <v>5</v>
      </c>
      <c r="E34" s="4">
        <v>45</v>
      </c>
      <c r="F34" s="5">
        <v>46.8</v>
      </c>
      <c r="G34" s="5" t="str">
        <f>IF(ISERR(FIND("mm",B34)),"",MID(B34,SEARCH("mm",B34)-2,4))</f>
        <v>10mm</v>
      </c>
      <c r="H34" t="s">
        <v>317</v>
      </c>
      <c r="I34" t="str">
        <f>IF(ISERR(FIND(" (",H34)),H34,LEFT(H34,FIND(" (",H34)-1))</f>
        <v>MIS SP C1 V3</v>
      </c>
      <c r="J34" t="str">
        <f>CONCATENATE(C34," ",I34," (",A34," ",G34,")")</f>
        <v>Mis® C1 internal MIS SP C1 V3 (61.082 10mm)</v>
      </c>
      <c r="K34" t="str">
        <f>CONCATENATE("DESS-PM",G34,"-",A34)</f>
        <v>DESS-PM10mm-61.082</v>
      </c>
      <c r="L34" t="str">
        <f>CONCATENATE("DESS",M34)</f>
        <v>DESSMIS</v>
      </c>
      <c r="M34" s="6" t="s">
        <v>373</v>
      </c>
      <c r="N34">
        <f t="shared" si="0"/>
        <v>990</v>
      </c>
      <c r="O34" s="10" t="s">
        <v>386</v>
      </c>
    </row>
    <row r="35" spans="1:15" x14ac:dyDescent="0.25">
      <c r="A35" t="s">
        <v>106</v>
      </c>
      <c r="B35" t="s">
        <v>107</v>
      </c>
      <c r="C35" t="s">
        <v>256</v>
      </c>
      <c r="D35" t="s">
        <v>5</v>
      </c>
      <c r="E35" s="4">
        <v>45</v>
      </c>
      <c r="F35" s="5">
        <v>46.8</v>
      </c>
      <c r="G35" s="5" t="str">
        <f>IF(ISERR(FIND("mm",B35)),"",MID(B35,SEARCH("mm",B35)-2,4))</f>
        <v>10mm</v>
      </c>
      <c r="H35" t="s">
        <v>318</v>
      </c>
      <c r="I35" t="str">
        <f>IF(ISERR(FIND(" (",H35)),H35,LEFT(H35,FIND(" (",H35)-1))</f>
        <v>WP MIS C1</v>
      </c>
      <c r="J35" t="str">
        <f>CONCATENATE(C35," ",I35," (",A35," ",G35,")")</f>
        <v>Mis® C1 internal WP MIS C1 (61.083 10mm)</v>
      </c>
      <c r="K35" t="str">
        <f>CONCATENATE("DESS-PM",G35,"-",A35)</f>
        <v>DESS-PM10mm-61.083</v>
      </c>
      <c r="L35" t="str">
        <f>CONCATENATE("DESS",M35)</f>
        <v>DESSMIS</v>
      </c>
      <c r="M35" s="6" t="s">
        <v>373</v>
      </c>
      <c r="N35">
        <f t="shared" si="0"/>
        <v>990</v>
      </c>
      <c r="O35" s="10" t="s">
        <v>386</v>
      </c>
    </row>
    <row r="36" spans="1:15" x14ac:dyDescent="0.25">
      <c r="A36" t="s">
        <v>108</v>
      </c>
      <c r="B36" t="s">
        <v>109</v>
      </c>
      <c r="C36" t="s">
        <v>257</v>
      </c>
      <c r="D36" t="s">
        <v>5</v>
      </c>
      <c r="E36" s="4">
        <v>45</v>
      </c>
      <c r="F36" s="5">
        <v>46.8</v>
      </c>
      <c r="G36" s="5" t="str">
        <f>IF(ISERR(FIND("mm",B36)),"",MID(B36,SEARCH("mm",B36)-2,4))</f>
        <v>10mm</v>
      </c>
      <c r="H36" t="s">
        <v>319</v>
      </c>
      <c r="I36" t="str">
        <f>IF(ISERR(FIND(" (",H36)),H36,LEFT(H36,FIND(" (",H36)-1))</f>
        <v>NP MIS V3</v>
      </c>
      <c r="J36" t="str">
        <f>CONCATENATE(C36," ",I36," (",A36," ",G36,")")</f>
        <v>Mis® V3 NP MIS V3 (61.084 10mm)</v>
      </c>
      <c r="K36" t="str">
        <f>CONCATENATE("DESS-PM",G36,"-",A36)</f>
        <v>DESS-PM10mm-61.084</v>
      </c>
      <c r="L36" t="str">
        <f>CONCATENATE("DESS",M36)</f>
        <v>DESSMIS</v>
      </c>
      <c r="M36" s="6" t="s">
        <v>373</v>
      </c>
      <c r="N36">
        <f t="shared" si="0"/>
        <v>990</v>
      </c>
      <c r="O36" s="10" t="s">
        <v>386</v>
      </c>
    </row>
    <row r="37" spans="1:15" x14ac:dyDescent="0.25">
      <c r="A37" t="s">
        <v>126</v>
      </c>
      <c r="B37" t="s">
        <v>127</v>
      </c>
      <c r="C37" t="s">
        <v>246</v>
      </c>
      <c r="D37" t="s">
        <v>5</v>
      </c>
      <c r="E37" s="4">
        <v>45</v>
      </c>
      <c r="F37" s="5">
        <v>46.8</v>
      </c>
      <c r="G37" s="5" t="str">
        <f>IF(ISERR(FIND("mm",B37)),"",MID(B37,SEARCH("mm",B37)-2,4))</f>
        <v>10mm</v>
      </c>
      <c r="H37" t="s">
        <v>328</v>
      </c>
      <c r="I37" t="str">
        <f>IF(ISERR(FIND(" (",H37)),H37,LEFT(H37,FIND(" (",H37)-1))</f>
        <v>MIS SP</v>
      </c>
      <c r="J37" t="str">
        <f>CONCATENATE(C37," ",I37," (",A37," ",G37,")")</f>
        <v>Mis® Seven MIS SP (61.095 10mm)</v>
      </c>
      <c r="K37" t="str">
        <f>CONCATENATE("DESS-PM",G37,"-",A37)</f>
        <v>DESS-PM10mm-61.095</v>
      </c>
      <c r="L37" t="str">
        <f>CONCATENATE("DESS",M37)</f>
        <v>DESSMIS</v>
      </c>
      <c r="M37" s="6" t="s">
        <v>373</v>
      </c>
      <c r="N37">
        <f t="shared" si="0"/>
        <v>990</v>
      </c>
      <c r="O37" s="10" t="s">
        <v>386</v>
      </c>
    </row>
    <row r="38" spans="1:15" x14ac:dyDescent="0.25">
      <c r="A38" t="s">
        <v>128</v>
      </c>
      <c r="B38" t="s">
        <v>229</v>
      </c>
      <c r="C38" t="s">
        <v>246</v>
      </c>
      <c r="D38" t="s">
        <v>5</v>
      </c>
      <c r="E38" s="4">
        <v>45</v>
      </c>
      <c r="F38" s="5">
        <v>46.8</v>
      </c>
      <c r="G38" s="5" t="str">
        <f>IF(ISERR(FIND("mm",B38)),"",MID(B38,SEARCH("mm",B38)-2,4))</f>
        <v>10mm</v>
      </c>
      <c r="H38" t="s">
        <v>329</v>
      </c>
      <c r="I38" t="str">
        <f>IF(ISERR(FIND(" (",H38)),H38,LEFT(H38,FIND(" (",H38)-1))</f>
        <v>MIS WP</v>
      </c>
      <c r="J38" t="str">
        <f>CONCATENATE(C38," ",I38," (",A38," ",G38,")")</f>
        <v>Mis® Seven MIS WP (61.096 10mm)</v>
      </c>
      <c r="K38" t="str">
        <f>CONCATENATE("DESS-PM",G38,"-",A38)</f>
        <v>DESS-PM10mm-61.096</v>
      </c>
      <c r="L38" t="str">
        <f>CONCATENATE("DESS",M38)</f>
        <v>DESSMIS</v>
      </c>
      <c r="M38" s="6" t="s">
        <v>373</v>
      </c>
      <c r="N38">
        <f t="shared" si="0"/>
        <v>990</v>
      </c>
      <c r="O38" s="10" t="s">
        <v>386</v>
      </c>
    </row>
    <row r="39" spans="1:15" x14ac:dyDescent="0.25">
      <c r="A39" t="s">
        <v>3</v>
      </c>
      <c r="B39" t="s">
        <v>4</v>
      </c>
      <c r="C39" t="s">
        <v>234</v>
      </c>
      <c r="D39" t="s">
        <v>5</v>
      </c>
      <c r="E39" s="4">
        <v>45</v>
      </c>
      <c r="F39" s="5">
        <v>46.8</v>
      </c>
      <c r="G39" s="5" t="str">
        <f>IF(ISERR(FIND("mm",B39)),"",MID(B39,SEARCH("mm",B39)-2,4))</f>
        <v>10mm</v>
      </c>
      <c r="H39" t="s">
        <v>267</v>
      </c>
      <c r="I39" t="str">
        <f>IF(ISERR(FIND(" (",H39)),H39,LEFT(H39,FIND(" (",H39)-1))</f>
        <v>NP</v>
      </c>
      <c r="J39" t="str">
        <f>CONCATENATE(C39," ",I39," (",A39," ",G39,")")</f>
        <v>Nobel Brånemark® NP (61.001 10mm)</v>
      </c>
      <c r="K39" t="str">
        <f>CONCATENATE("DESS-PM",G39,"-",A39)</f>
        <v>DESS-PM10mm-61.001</v>
      </c>
      <c r="L39" t="str">
        <f>CONCATENATE("DESS",M39)</f>
        <v>DESSNobel</v>
      </c>
      <c r="M39" s="7" t="s">
        <v>367</v>
      </c>
      <c r="N39">
        <f t="shared" si="0"/>
        <v>990</v>
      </c>
      <c r="O39" s="10" t="s">
        <v>381</v>
      </c>
    </row>
    <row r="40" spans="1:15" x14ac:dyDescent="0.25">
      <c r="A40" t="s">
        <v>6</v>
      </c>
      <c r="B40" t="s">
        <v>7</v>
      </c>
      <c r="C40" t="s">
        <v>234</v>
      </c>
      <c r="D40" t="s">
        <v>5</v>
      </c>
      <c r="E40" s="4">
        <v>45</v>
      </c>
      <c r="F40" s="5">
        <v>46.8</v>
      </c>
      <c r="G40" s="5" t="str">
        <f>IF(ISERR(FIND("mm",B40)),"",MID(B40,SEARCH("mm",B40)-2,4))</f>
        <v>10mm</v>
      </c>
      <c r="H40" t="s">
        <v>268</v>
      </c>
      <c r="I40" t="str">
        <f>IF(ISERR(FIND(" (",H40)),H40,LEFT(H40,FIND(" (",H40)-1))</f>
        <v>RP</v>
      </c>
      <c r="J40" t="str">
        <f>CONCATENATE(C40," ",I40," (",A40," ",G40,")")</f>
        <v>Nobel Brånemark® RP (61.002 10mm)</v>
      </c>
      <c r="K40" t="str">
        <f>CONCATENATE("DESS-PM",G40,"-",A40)</f>
        <v>DESS-PM10mm-61.002</v>
      </c>
      <c r="L40" t="str">
        <f>CONCATENATE("DESS",M40)</f>
        <v>DESSNobel</v>
      </c>
      <c r="M40" s="7" t="s">
        <v>367</v>
      </c>
      <c r="N40">
        <f t="shared" si="0"/>
        <v>990</v>
      </c>
      <c r="O40" s="10" t="s">
        <v>381</v>
      </c>
    </row>
    <row r="41" spans="1:15" x14ac:dyDescent="0.25">
      <c r="A41" t="s">
        <v>8</v>
      </c>
      <c r="B41" t="s">
        <v>9</v>
      </c>
      <c r="C41" t="s">
        <v>234</v>
      </c>
      <c r="D41" t="s">
        <v>5</v>
      </c>
      <c r="E41" s="4">
        <v>45</v>
      </c>
      <c r="F41" s="5">
        <v>46.8</v>
      </c>
      <c r="G41" s="5" t="str">
        <f>IF(ISERR(FIND("mm",B41)),"",MID(B41,SEARCH("mm",B41)-2,4))</f>
        <v>10mm</v>
      </c>
      <c r="H41" t="s">
        <v>269</v>
      </c>
      <c r="I41" t="str">
        <f>IF(ISERR(FIND(" (",H41)),H41,LEFT(H41,FIND(" (",H41)-1))</f>
        <v>WP</v>
      </c>
      <c r="J41" t="str">
        <f>CONCATENATE(C41," ",I41," (",A41," ",G41,")")</f>
        <v>Nobel Brånemark® WP (61.003 10mm)</v>
      </c>
      <c r="K41" t="str">
        <f>CONCATENATE("DESS-PM",G41,"-",A41)</f>
        <v>DESS-PM10mm-61.003</v>
      </c>
      <c r="L41" t="str">
        <f>CONCATENATE("DESS",M41)</f>
        <v>DESSNobel</v>
      </c>
      <c r="M41" s="7" t="s">
        <v>367</v>
      </c>
      <c r="N41">
        <f t="shared" si="0"/>
        <v>990</v>
      </c>
      <c r="O41" s="10" t="s">
        <v>381</v>
      </c>
    </row>
    <row r="42" spans="1:15" x14ac:dyDescent="0.25">
      <c r="A42" t="s">
        <v>10</v>
      </c>
      <c r="B42" t="s">
        <v>11</v>
      </c>
      <c r="C42" t="s">
        <v>235</v>
      </c>
      <c r="D42" t="s">
        <v>5</v>
      </c>
      <c r="E42" s="4">
        <v>45</v>
      </c>
      <c r="F42" s="5">
        <v>46.8</v>
      </c>
      <c r="G42" s="5" t="str">
        <f>IF(ISERR(FIND("mm",B42)),"",MID(B42,SEARCH("mm",B42)-2,4))</f>
        <v>10mm</v>
      </c>
      <c r="H42" t="s">
        <v>270</v>
      </c>
      <c r="I42" t="str">
        <f>IF(ISERR(FIND(" (",H42)),H42,LEFT(H42,FIND(" (",H42)-1))</f>
        <v>NP</v>
      </c>
      <c r="J42" t="str">
        <f>CONCATENATE(C42," ",I42," (",A42," ",G42,")")</f>
        <v>NobelReplace SelectTM NP (61.004 10mm)</v>
      </c>
      <c r="K42" t="str">
        <f>CONCATENATE("DESS-PM",G42,"-",A42)</f>
        <v>DESS-PM10mm-61.004</v>
      </c>
      <c r="L42" t="str">
        <f>CONCATENATE("DESS",M42)</f>
        <v>DESSNobel</v>
      </c>
      <c r="M42" s="7" t="s">
        <v>367</v>
      </c>
      <c r="N42">
        <f t="shared" si="0"/>
        <v>990</v>
      </c>
      <c r="O42" s="10" t="s">
        <v>381</v>
      </c>
    </row>
    <row r="43" spans="1:15" x14ac:dyDescent="0.25">
      <c r="A43" t="s">
        <v>12</v>
      </c>
      <c r="B43" t="s">
        <v>13</v>
      </c>
      <c r="C43" t="s">
        <v>235</v>
      </c>
      <c r="D43" t="s">
        <v>5</v>
      </c>
      <c r="E43" s="4">
        <v>45</v>
      </c>
      <c r="F43" s="5">
        <v>46.8</v>
      </c>
      <c r="G43" s="5" t="str">
        <f>IF(ISERR(FIND("mm",B43)),"",MID(B43,SEARCH("mm",B43)-2,4))</f>
        <v>10mm</v>
      </c>
      <c r="H43" t="s">
        <v>271</v>
      </c>
      <c r="I43" t="str">
        <f>IF(ISERR(FIND(" (",H43)),H43,LEFT(H43,FIND(" (",H43)-1))</f>
        <v>RP</v>
      </c>
      <c r="J43" t="str">
        <f>CONCATENATE(C43," ",I43," (",A43," ",G43,")")</f>
        <v>NobelReplace SelectTM RP (61.005 10mm)</v>
      </c>
      <c r="K43" t="str">
        <f>CONCATENATE("DESS-PM",G43,"-",A43)</f>
        <v>DESS-PM10mm-61.005</v>
      </c>
      <c r="L43" t="str">
        <f>CONCATENATE("DESS",M43)</f>
        <v>DESSNobel</v>
      </c>
      <c r="M43" s="7" t="s">
        <v>367</v>
      </c>
      <c r="N43">
        <f t="shared" si="0"/>
        <v>990</v>
      </c>
      <c r="O43" s="10" t="s">
        <v>381</v>
      </c>
    </row>
    <row r="44" spans="1:15" x14ac:dyDescent="0.25">
      <c r="A44" t="s">
        <v>14</v>
      </c>
      <c r="B44" t="s">
        <v>15</v>
      </c>
      <c r="C44" t="s">
        <v>235</v>
      </c>
      <c r="D44" t="s">
        <v>5</v>
      </c>
      <c r="E44" s="4">
        <v>45</v>
      </c>
      <c r="F44" s="5">
        <v>46.8</v>
      </c>
      <c r="G44" s="5" t="str">
        <f>IF(ISERR(FIND("mm",B44)),"",MID(B44,SEARCH("mm",B44)-2,4))</f>
        <v>10mm</v>
      </c>
      <c r="H44" t="s">
        <v>272</v>
      </c>
      <c r="I44" t="str">
        <f>IF(ISERR(FIND(" (",H44)),H44,LEFT(H44,FIND(" (",H44)-1))</f>
        <v>WP</v>
      </c>
      <c r="J44" t="str">
        <f>CONCATENATE(C44," ",I44," (",A44," ",G44,")")</f>
        <v>NobelReplace SelectTM WP (61.006 10mm)</v>
      </c>
      <c r="K44" t="str">
        <f>CONCATENATE("DESS-PM",G44,"-",A44)</f>
        <v>DESS-PM10mm-61.006</v>
      </c>
      <c r="L44" t="str">
        <f>CONCATENATE("DESS",M44)</f>
        <v>DESSNobel</v>
      </c>
      <c r="M44" s="7" t="s">
        <v>367</v>
      </c>
      <c r="N44">
        <f t="shared" si="0"/>
        <v>990</v>
      </c>
      <c r="O44" s="10" t="s">
        <v>381</v>
      </c>
    </row>
    <row r="45" spans="1:15" x14ac:dyDescent="0.25">
      <c r="A45" t="s">
        <v>51</v>
      </c>
      <c r="B45" t="s">
        <v>226</v>
      </c>
      <c r="C45" t="s">
        <v>244</v>
      </c>
      <c r="D45" t="s">
        <v>5</v>
      </c>
      <c r="E45" s="4">
        <v>45</v>
      </c>
      <c r="F45" s="5">
        <v>46.8</v>
      </c>
      <c r="G45" s="5" t="str">
        <f>IF(ISERR(FIND("mm",B45)),"",MID(B45,SEARCH("mm",B45)-2,4))</f>
        <v>10mm</v>
      </c>
      <c r="H45" t="s">
        <v>291</v>
      </c>
      <c r="I45" t="str">
        <f>IF(ISERR(FIND(" (",H45)),H45,LEFT(H45,FIND(" (",H45)-1))</f>
        <v>NP</v>
      </c>
      <c r="J45" t="str">
        <f>CONCATENATE(C45," ",I45," (",A45," ",G45,")")</f>
        <v>NobelActive® / Replace® CC NP (61.041 10mm)</v>
      </c>
      <c r="K45" t="str">
        <f>CONCATENATE("DESS-PM",G45,"-",A45)</f>
        <v>DESS-PM10mm-61.041</v>
      </c>
      <c r="L45" t="str">
        <f>CONCATENATE("DESS",M45)</f>
        <v>DESSNobel</v>
      </c>
      <c r="M45" s="6" t="s">
        <v>367</v>
      </c>
      <c r="N45">
        <f t="shared" si="0"/>
        <v>990</v>
      </c>
      <c r="O45" s="10" t="s">
        <v>381</v>
      </c>
    </row>
    <row r="46" spans="1:15" x14ac:dyDescent="0.25">
      <c r="A46" t="s">
        <v>52</v>
      </c>
      <c r="B46" t="s">
        <v>53</v>
      </c>
      <c r="C46" t="s">
        <v>244</v>
      </c>
      <c r="D46" t="s">
        <v>5</v>
      </c>
      <c r="E46" s="4">
        <v>45</v>
      </c>
      <c r="F46" s="5">
        <v>46.8</v>
      </c>
      <c r="G46" s="5" t="str">
        <f>IF(ISERR(FIND("mm",B46)),"",MID(B46,SEARCH("mm",B46)-2,4))</f>
        <v>10mm</v>
      </c>
      <c r="H46" t="s">
        <v>292</v>
      </c>
      <c r="I46" t="str">
        <f>IF(ISERR(FIND(" (",H46)),H46,LEFT(H46,FIND(" (",H46)-1))</f>
        <v>RP</v>
      </c>
      <c r="J46" t="str">
        <f>CONCATENATE(C46," ",I46," (",A46," ",G46,")")</f>
        <v>NobelActive® / Replace® CC RP (61.042 10mm)</v>
      </c>
      <c r="K46" t="str">
        <f>CONCATENATE("DESS-PM",G46,"-",A46)</f>
        <v>DESS-PM10mm-61.042</v>
      </c>
      <c r="L46" t="str">
        <f>CONCATENATE("DESS",M46)</f>
        <v>DESSNobel</v>
      </c>
      <c r="M46" s="6" t="s">
        <v>367</v>
      </c>
      <c r="N46">
        <f t="shared" si="0"/>
        <v>990</v>
      </c>
      <c r="O46" s="10" t="s">
        <v>381</v>
      </c>
    </row>
    <row r="47" spans="1:15" x14ac:dyDescent="0.25">
      <c r="A47" t="s">
        <v>79</v>
      </c>
      <c r="B47" t="s">
        <v>80</v>
      </c>
      <c r="C47" t="s">
        <v>244</v>
      </c>
      <c r="D47" t="s">
        <v>5</v>
      </c>
      <c r="E47" s="4">
        <v>45</v>
      </c>
      <c r="F47" s="5">
        <v>46.8</v>
      </c>
      <c r="G47" s="5" t="str">
        <f>IF(ISERR(FIND("mm",B47)),"",MID(B47,SEARCH("mm",B47)-2,4))</f>
        <v>10mm</v>
      </c>
      <c r="H47" t="s">
        <v>305</v>
      </c>
      <c r="I47" t="str">
        <f>IF(ISERR(FIND(" (",H47)),H47,LEFT(H47,FIND(" (",H47)-1))</f>
        <v>3.0</v>
      </c>
      <c r="J47" t="str">
        <f>CONCATENATE(C47," ",I47," (",A47," ",G47,")")</f>
        <v>NobelActive® / Replace® CC 3.0 (61.068 10mm)</v>
      </c>
      <c r="K47" t="str">
        <f>CONCATENATE("DESS-PM",G47,"-",A47)</f>
        <v>DESS-PM10mm-61.068</v>
      </c>
      <c r="L47" t="str">
        <f>CONCATENATE("DESS",M47)</f>
        <v>DESSNobel</v>
      </c>
      <c r="M47" s="6" t="s">
        <v>367</v>
      </c>
      <c r="N47">
        <f t="shared" si="0"/>
        <v>990</v>
      </c>
      <c r="O47" s="10" t="s">
        <v>381</v>
      </c>
    </row>
    <row r="48" spans="1:15" x14ac:dyDescent="0.25">
      <c r="A48" t="s">
        <v>81</v>
      </c>
      <c r="B48" t="s">
        <v>82</v>
      </c>
      <c r="C48" t="s">
        <v>244</v>
      </c>
      <c r="D48" t="s">
        <v>5</v>
      </c>
      <c r="E48" s="4">
        <v>45</v>
      </c>
      <c r="F48" s="5">
        <v>46.8</v>
      </c>
      <c r="G48" s="5" t="str">
        <f>IF(ISERR(FIND("mm",B48)),"",MID(B48,SEARCH("mm",B48)-2,4))</f>
        <v>10mm</v>
      </c>
      <c r="H48" t="s">
        <v>306</v>
      </c>
      <c r="I48" t="str">
        <f>IF(ISERR(FIND(" (",H48)),H48,LEFT(H48,FIND(" (",H48)-1))</f>
        <v>WP</v>
      </c>
      <c r="J48" t="str">
        <f>CONCATENATE(C48," ",I48," (",A48," ",G48,")")</f>
        <v>NobelActive® / Replace® CC WP (61.069 10mm)</v>
      </c>
      <c r="K48" t="str">
        <f>CONCATENATE("DESS-PM",G48,"-",A48)</f>
        <v>DESS-PM10mm-61.069</v>
      </c>
      <c r="L48" t="str">
        <f>CONCATENATE("DESS",M48)</f>
        <v>DESSNobel</v>
      </c>
      <c r="M48" s="6" t="s">
        <v>367</v>
      </c>
      <c r="N48">
        <f t="shared" si="0"/>
        <v>990</v>
      </c>
      <c r="O48" s="10" t="s">
        <v>381</v>
      </c>
    </row>
    <row r="49" spans="1:15" x14ac:dyDescent="0.25">
      <c r="A49" t="s">
        <v>129</v>
      </c>
      <c r="B49" t="s">
        <v>130</v>
      </c>
      <c r="C49" t="s">
        <v>235</v>
      </c>
      <c r="D49" t="s">
        <v>5</v>
      </c>
      <c r="E49" s="4">
        <v>45</v>
      </c>
      <c r="F49" s="5">
        <v>46.8</v>
      </c>
      <c r="G49" s="5" t="str">
        <f>IF(ISERR(FIND("mm",B49)),"",MID(B49,SEARCH("mm",B49)-2,4))</f>
        <v>10mm</v>
      </c>
      <c r="H49" t="s">
        <v>330</v>
      </c>
      <c r="I49" t="str">
        <f>IF(ISERR(FIND(" (",H49)),H49,LEFT(H49,FIND(" (",H49)-1))</f>
        <v>6.0</v>
      </c>
      <c r="J49" t="str">
        <f>CONCATENATE(C49," ",I49," (",A49," ",G49,")")</f>
        <v>NobelReplace SelectTM 6.0 (61.097 10mm)</v>
      </c>
      <c r="K49" t="str">
        <f>CONCATENATE("DESS-PM",G49,"-",A49)</f>
        <v>DESS-PM10mm-61.097</v>
      </c>
      <c r="L49" t="str">
        <f>CONCATENATE("DESS",M49)</f>
        <v>DESSNobel</v>
      </c>
      <c r="M49" s="6" t="s">
        <v>367</v>
      </c>
      <c r="N49">
        <f t="shared" si="0"/>
        <v>990</v>
      </c>
      <c r="O49" s="10" t="s">
        <v>381</v>
      </c>
    </row>
    <row r="50" spans="1:15" x14ac:dyDescent="0.25">
      <c r="A50" t="s">
        <v>139</v>
      </c>
      <c r="B50" t="s">
        <v>140</v>
      </c>
      <c r="C50" t="s">
        <v>235</v>
      </c>
      <c r="D50" t="s">
        <v>5</v>
      </c>
      <c r="E50" s="4">
        <v>45</v>
      </c>
      <c r="F50" s="5">
        <v>46.8</v>
      </c>
      <c r="G50" s="5" t="str">
        <f>IF(ISERR(FIND("mm",B50)),"",MID(B50,SEARCH("mm",B50)-2,4))</f>
        <v>14mm</v>
      </c>
      <c r="H50" t="s">
        <v>271</v>
      </c>
      <c r="I50" t="str">
        <f>IF(ISERR(FIND(" (",H50)),H50,LEFT(H50,FIND(" (",H50)-1))</f>
        <v>RP</v>
      </c>
      <c r="J50" t="str">
        <f>CONCATENATE(C50," ",I50," (",A50," ",G50,")")</f>
        <v>NobelReplace SelectTM RP (62.005 14mm)</v>
      </c>
      <c r="K50" t="str">
        <f>CONCATENATE("DESS-PM",G50,"-",A50)</f>
        <v>DESS-PM14mm-62.005</v>
      </c>
      <c r="L50" t="str">
        <f>CONCATENATE("DESS",M50)</f>
        <v>DESSNobel</v>
      </c>
      <c r="M50" s="6" t="s">
        <v>367</v>
      </c>
      <c r="N50">
        <f t="shared" si="0"/>
        <v>1100</v>
      </c>
      <c r="O50" s="10" t="s">
        <v>381</v>
      </c>
    </row>
    <row r="51" spans="1:15" x14ac:dyDescent="0.25">
      <c r="A51" t="s">
        <v>141</v>
      </c>
      <c r="B51" t="s">
        <v>142</v>
      </c>
      <c r="C51" t="s">
        <v>235</v>
      </c>
      <c r="D51" t="s">
        <v>5</v>
      </c>
      <c r="E51" s="4">
        <v>45</v>
      </c>
      <c r="F51" s="5">
        <v>46.8</v>
      </c>
      <c r="G51" s="5" t="str">
        <f>IF(ISERR(FIND("mm",B51)),"",MID(B51,SEARCH("mm",B51)-2,4))</f>
        <v>14mm</v>
      </c>
      <c r="H51" t="s">
        <v>272</v>
      </c>
      <c r="I51" t="str">
        <f>IF(ISERR(FIND(" (",H51)),H51,LEFT(H51,FIND(" (",H51)-1))</f>
        <v>WP</v>
      </c>
      <c r="J51" t="str">
        <f>CONCATENATE(C51," ",I51," (",A51," ",G51,")")</f>
        <v>NobelReplace SelectTM WP (62.006 14mm)</v>
      </c>
      <c r="K51" t="str">
        <f>CONCATENATE("DESS-PM",G51,"-",A51)</f>
        <v>DESS-PM14mm-62.006</v>
      </c>
      <c r="L51" t="str">
        <f>CONCATENATE("DESS",M51)</f>
        <v>DESSNobel</v>
      </c>
      <c r="M51" s="6" t="s">
        <v>367</v>
      </c>
      <c r="N51">
        <f t="shared" si="0"/>
        <v>1100</v>
      </c>
      <c r="O51" s="10" t="s">
        <v>381</v>
      </c>
    </row>
    <row r="52" spans="1:15" x14ac:dyDescent="0.25">
      <c r="A52" t="s">
        <v>168</v>
      </c>
      <c r="B52" t="s">
        <v>169</v>
      </c>
      <c r="C52" t="s">
        <v>244</v>
      </c>
      <c r="D52" t="s">
        <v>5</v>
      </c>
      <c r="E52" s="4">
        <v>45</v>
      </c>
      <c r="F52" s="5">
        <v>46.8</v>
      </c>
      <c r="G52" s="5" t="str">
        <f>IF(ISERR(FIND("mm",B52)),"",MID(B52,SEARCH("mm",B52)-2,4))</f>
        <v>14mm</v>
      </c>
      <c r="H52" t="s">
        <v>291</v>
      </c>
      <c r="I52" t="str">
        <f>IF(ISERR(FIND(" (",H52)),H52,LEFT(H52,FIND(" (",H52)-1))</f>
        <v>NP</v>
      </c>
      <c r="J52" t="str">
        <f>CONCATENATE(C52," ",I52," (",A52," ",G52,")")</f>
        <v>NobelActive® / Replace® CC NP (62.041 14mm)</v>
      </c>
      <c r="K52" t="str">
        <f>CONCATENATE("DESS-PM",G52,"-",A52)</f>
        <v>DESS-PM14mm-62.041</v>
      </c>
      <c r="L52" t="str">
        <f>CONCATENATE("DESS",M52)</f>
        <v>DESSNobel</v>
      </c>
      <c r="M52" s="6" t="s">
        <v>367</v>
      </c>
      <c r="N52">
        <f t="shared" si="0"/>
        <v>1100</v>
      </c>
      <c r="O52" s="10" t="s">
        <v>381</v>
      </c>
    </row>
    <row r="53" spans="1:15" x14ac:dyDescent="0.25">
      <c r="A53" t="s">
        <v>170</v>
      </c>
      <c r="B53" t="s">
        <v>171</v>
      </c>
      <c r="C53" t="s">
        <v>244</v>
      </c>
      <c r="D53" t="s">
        <v>5</v>
      </c>
      <c r="E53" s="4">
        <v>45</v>
      </c>
      <c r="F53" s="5">
        <v>46.8</v>
      </c>
      <c r="G53" s="5" t="str">
        <f>IF(ISERR(FIND("mm",B53)),"",MID(B53,SEARCH("mm",B53)-2,4))</f>
        <v>14mm</v>
      </c>
      <c r="H53" t="s">
        <v>292</v>
      </c>
      <c r="I53" t="str">
        <f>IF(ISERR(FIND(" (",H53)),H53,LEFT(H53,FIND(" (",H53)-1))</f>
        <v>RP</v>
      </c>
      <c r="J53" t="str">
        <f>CONCATENATE(C53," ",I53," (",A53," ",G53,")")</f>
        <v>NobelActive® / Replace® CC RP (62.042 14mm)</v>
      </c>
      <c r="K53" t="str">
        <f>CONCATENATE("DESS-PM",G53,"-",A53)</f>
        <v>DESS-PM14mm-62.042</v>
      </c>
      <c r="L53" t="str">
        <f>CONCATENATE("DESS",M53)</f>
        <v>DESSNobel</v>
      </c>
      <c r="M53" s="6" t="s">
        <v>367</v>
      </c>
      <c r="N53">
        <f t="shared" si="0"/>
        <v>1100</v>
      </c>
      <c r="O53" s="10" t="s">
        <v>381</v>
      </c>
    </row>
    <row r="54" spans="1:15" x14ac:dyDescent="0.25">
      <c r="A54" t="s">
        <v>192</v>
      </c>
      <c r="B54" t="s">
        <v>193</v>
      </c>
      <c r="C54" t="s">
        <v>244</v>
      </c>
      <c r="D54" t="s">
        <v>5</v>
      </c>
      <c r="E54" s="4">
        <v>45</v>
      </c>
      <c r="F54" s="5">
        <v>46.8</v>
      </c>
      <c r="G54" s="5" t="str">
        <f>IF(ISERR(FIND("mm",B54)),"",MID(B54,SEARCH("mm",B54)-2,4))</f>
        <v>14mm</v>
      </c>
      <c r="H54" t="s">
        <v>306</v>
      </c>
      <c r="I54" t="str">
        <f>IF(ISERR(FIND(" (",H54)),H54,LEFT(H54,FIND(" (",H54)-1))</f>
        <v>WP</v>
      </c>
      <c r="J54" t="str">
        <f>CONCATENATE(C54," ",I54," (",A54," ",G54,")")</f>
        <v>NobelActive® / Replace® CC WP (62.069 14mm)</v>
      </c>
      <c r="K54" t="str">
        <f>CONCATENATE("DESS-PM",G54,"-",A54)</f>
        <v>DESS-PM14mm-62.069</v>
      </c>
      <c r="L54" t="str">
        <f>CONCATENATE("DESS",M54)</f>
        <v>DESSNobel</v>
      </c>
      <c r="M54" s="6" t="s">
        <v>367</v>
      </c>
      <c r="N54">
        <f t="shared" si="0"/>
        <v>1100</v>
      </c>
      <c r="O54" s="10" t="s">
        <v>381</v>
      </c>
    </row>
    <row r="55" spans="1:15" x14ac:dyDescent="0.25">
      <c r="A55" t="s">
        <v>216</v>
      </c>
      <c r="B55" t="s">
        <v>233</v>
      </c>
      <c r="C55" t="s">
        <v>235</v>
      </c>
      <c r="D55" t="s">
        <v>5</v>
      </c>
      <c r="E55" s="4">
        <v>45</v>
      </c>
      <c r="F55" s="5">
        <v>46.8</v>
      </c>
      <c r="G55" s="5" t="str">
        <f>IF(ISERR(FIND("mm",B55)),"",MID(B55,SEARCH("mm",B55)-2,4))</f>
        <v>14mm</v>
      </c>
      <c r="H55" t="s">
        <v>351</v>
      </c>
      <c r="I55" t="str">
        <f>IF(ISERR(FIND(" (",H55)),H55,LEFT(H55,FIND(" (",H55)-1))</f>
        <v xml:space="preserve"> 6.0</v>
      </c>
      <c r="J55" t="str">
        <f>CONCATENATE(C55," ",I55," (",A55," ",G55,")")</f>
        <v>NobelReplace SelectTM  6.0 (62.097 14mm)</v>
      </c>
      <c r="K55" t="str">
        <f>CONCATENATE("DESS-PM",G55,"-",A55)</f>
        <v>DESS-PM14mm-62.097</v>
      </c>
      <c r="L55" t="str">
        <f>CONCATENATE("DESS",M55)</f>
        <v>DESSNobel</v>
      </c>
      <c r="M55" s="6" t="s">
        <v>367</v>
      </c>
      <c r="N55">
        <f t="shared" si="0"/>
        <v>1100</v>
      </c>
      <c r="O55" s="10" t="s">
        <v>381</v>
      </c>
    </row>
    <row r="56" spans="1:15" x14ac:dyDescent="0.25">
      <c r="A56" t="s">
        <v>87</v>
      </c>
      <c r="B56" t="s">
        <v>88</v>
      </c>
      <c r="C56" t="s">
        <v>251</v>
      </c>
      <c r="D56" t="s">
        <v>5</v>
      </c>
      <c r="E56" s="4">
        <v>45</v>
      </c>
      <c r="F56" s="5">
        <v>46.8</v>
      </c>
      <c r="G56" s="5" t="str">
        <f>IF(ISERR(FIND("mm",B56)),"",MID(B56,SEARCH("mm",B56)-2,4))</f>
        <v>10mm</v>
      </c>
      <c r="H56" t="s">
        <v>309</v>
      </c>
      <c r="I56" t="str">
        <f>IF(ISERR(FIND(" (",H56)),H56,LEFT(H56,FIND(" (",H56)-1))</f>
        <v>OSSTEM® TS MINI</v>
      </c>
      <c r="J56" t="str">
        <f>CONCATENATE(C56," ",I56," (",A56," ",G56,")")</f>
        <v>Osstem® TS / Hiossen® ET OSSTEM® TS MINI (61.072 10mm)</v>
      </c>
      <c r="K56" t="str">
        <f>CONCATENATE("DESS-PM",G56,"-",A56)</f>
        <v>DESS-PM10mm-61.072</v>
      </c>
      <c r="L56" t="str">
        <f>CONCATENATE("DESS",M56)</f>
        <v>DESSOsstem</v>
      </c>
      <c r="M56" s="6" t="s">
        <v>374</v>
      </c>
      <c r="N56">
        <f t="shared" si="0"/>
        <v>990</v>
      </c>
      <c r="O56" s="10" t="s">
        <v>387</v>
      </c>
    </row>
    <row r="57" spans="1:15" x14ac:dyDescent="0.25">
      <c r="A57" t="s">
        <v>89</v>
      </c>
      <c r="B57" t="s">
        <v>228</v>
      </c>
      <c r="C57" t="s">
        <v>251</v>
      </c>
      <c r="D57" t="s">
        <v>5</v>
      </c>
      <c r="E57" s="4">
        <v>45</v>
      </c>
      <c r="F57" s="5">
        <v>46.8</v>
      </c>
      <c r="G57" s="5" t="str">
        <f>IF(ISERR(FIND("mm",B57)),"",MID(B57,SEARCH("mm",B57)-2,4))</f>
        <v>10mm</v>
      </c>
      <c r="H57" t="s">
        <v>310</v>
      </c>
      <c r="I57" t="str">
        <f>IF(ISERR(FIND(" (",H57)),H57,LEFT(H57,FIND(" (",H57)-1))</f>
        <v>OSSTEM® TS STANDARD</v>
      </c>
      <c r="J57" t="str">
        <f>CONCATENATE(C57," ",I57," (",A57," ",G57,")")</f>
        <v>Osstem® TS / Hiossen® ET OSSTEM® TS STANDARD (61.073 10mm)</v>
      </c>
      <c r="K57" t="str">
        <f>CONCATENATE("DESS-PM",G57,"-",A57)</f>
        <v>DESS-PM10mm-61.073</v>
      </c>
      <c r="L57" t="str">
        <f>CONCATENATE("DESS",M57)</f>
        <v>DESSOsstem</v>
      </c>
      <c r="M57" s="6" t="s">
        <v>374</v>
      </c>
      <c r="N57">
        <f t="shared" si="0"/>
        <v>990</v>
      </c>
      <c r="O57" s="10" t="s">
        <v>387</v>
      </c>
    </row>
    <row r="58" spans="1:15" x14ac:dyDescent="0.25">
      <c r="A58" t="s">
        <v>196</v>
      </c>
      <c r="B58" t="s">
        <v>197</v>
      </c>
      <c r="C58" t="s">
        <v>251</v>
      </c>
      <c r="D58" t="s">
        <v>5</v>
      </c>
      <c r="E58" s="4">
        <v>45</v>
      </c>
      <c r="F58" s="5">
        <v>46.8</v>
      </c>
      <c r="G58" s="5" t="str">
        <f>IF(ISERR(FIND("mm",B58)),"",MID(B58,SEARCH("mm",B58)-2,4))</f>
        <v>14mm</v>
      </c>
      <c r="H58" t="s">
        <v>342</v>
      </c>
      <c r="I58" t="str">
        <f>IF(ISERR(FIND(" (",H58)),H58,LEFT(H58,FIND(" (",H58)-1))</f>
        <v>TS Mini</v>
      </c>
      <c r="J58" t="str">
        <f>CONCATENATE(C58," ",I58," (",A58," ",G58,")")</f>
        <v>Osstem® TS / Hiossen® ET TS Mini (62.072 14mm)</v>
      </c>
      <c r="K58" t="str">
        <f>CONCATENATE("DESS-PM",G58,"-",A58)</f>
        <v>DESS-PM14mm-62.072</v>
      </c>
      <c r="L58" t="str">
        <f>CONCATENATE("DESS",M58)</f>
        <v>DESSOsstem</v>
      </c>
      <c r="M58" s="6" t="s">
        <v>374</v>
      </c>
      <c r="N58">
        <f t="shared" si="0"/>
        <v>1100</v>
      </c>
      <c r="O58" s="10" t="s">
        <v>387</v>
      </c>
    </row>
    <row r="59" spans="1:15" x14ac:dyDescent="0.25">
      <c r="A59" t="s">
        <v>198</v>
      </c>
      <c r="B59" t="s">
        <v>199</v>
      </c>
      <c r="C59" t="s">
        <v>251</v>
      </c>
      <c r="D59" t="s">
        <v>5</v>
      </c>
      <c r="E59" s="4">
        <v>45</v>
      </c>
      <c r="F59" s="5">
        <v>46.8</v>
      </c>
      <c r="G59" s="5" t="str">
        <f>IF(ISERR(FIND("mm",B59)),"",MID(B59,SEARCH("mm",B59)-2,4))</f>
        <v>14mm</v>
      </c>
      <c r="H59" t="s">
        <v>343</v>
      </c>
      <c r="I59" t="str">
        <f>IF(ISERR(FIND(" (",H59)),H59,LEFT(H59,FIND(" (",H59)-1))</f>
        <v>TS Standard</v>
      </c>
      <c r="J59" t="str">
        <f>CONCATENATE(C59," ",I59," (",A59," ",G59,")")</f>
        <v>Osstem® TS / Hiossen® ET TS Standard (62.073 14mm)</v>
      </c>
      <c r="K59" t="str">
        <f>CONCATENATE("DESS-PM",G59,"-",A59)</f>
        <v>DESS-PM14mm-62.073</v>
      </c>
      <c r="L59" t="str">
        <f>CONCATENATE("DESS",M59)</f>
        <v>DESSOsstem</v>
      </c>
      <c r="M59" s="6" t="s">
        <v>374</v>
      </c>
      <c r="N59">
        <f t="shared" si="0"/>
        <v>1100</v>
      </c>
      <c r="O59" s="10" t="s">
        <v>387</v>
      </c>
    </row>
    <row r="60" spans="1:15" x14ac:dyDescent="0.25">
      <c r="A60" t="s">
        <v>18</v>
      </c>
      <c r="B60" t="s">
        <v>19</v>
      </c>
      <c r="C60" t="s">
        <v>237</v>
      </c>
      <c r="D60" t="s">
        <v>5</v>
      </c>
      <c r="E60" s="4">
        <v>45</v>
      </c>
      <c r="F60" s="5">
        <v>46.8</v>
      </c>
      <c r="G60" s="5" t="str">
        <f>IF(ISERR(FIND("mm",B60)),"",MID(B60,SEARCH("mm",B60)-2,4))</f>
        <v>10mm</v>
      </c>
      <c r="H60" t="s">
        <v>274</v>
      </c>
      <c r="I60" t="str">
        <f>IF(ISERR(FIND(" (",H60)),H60,LEFT(H60,FIND(" (",H60)-1))</f>
        <v>NP</v>
      </c>
      <c r="J60" t="str">
        <f>CONCATENATE(C60," ",I60," (",A60," ",G60,")")</f>
        <v>3i Osseotite® NP (61.011 10mm)</v>
      </c>
      <c r="K60" t="str">
        <f>CONCATENATE("DESS-PM",G60,"-",A60)</f>
        <v>DESS-PM10mm-61.011</v>
      </c>
      <c r="L60" t="str">
        <f>CONCATENATE("DESS",M60)</f>
        <v>DESSOther</v>
      </c>
      <c r="M60" s="6" t="s">
        <v>371</v>
      </c>
      <c r="N60">
        <f t="shared" si="0"/>
        <v>990</v>
      </c>
      <c r="O60" s="10" t="s">
        <v>388</v>
      </c>
    </row>
    <row r="61" spans="1:15" x14ac:dyDescent="0.25">
      <c r="A61" t="s">
        <v>20</v>
      </c>
      <c r="B61" t="s">
        <v>21</v>
      </c>
      <c r="C61" t="s">
        <v>237</v>
      </c>
      <c r="D61" t="s">
        <v>5</v>
      </c>
      <c r="E61" s="4">
        <v>45</v>
      </c>
      <c r="F61" s="5">
        <v>46.8</v>
      </c>
      <c r="G61" s="5" t="str">
        <f>IF(ISERR(FIND("mm",B61)),"",MID(B61,SEARCH("mm",B61)-2,4))</f>
        <v>10mm</v>
      </c>
      <c r="H61" t="s">
        <v>275</v>
      </c>
      <c r="I61" t="str">
        <f>IF(ISERR(FIND(" (",H61)),H61,LEFT(H61,FIND(" (",H61)-1))</f>
        <v>RP</v>
      </c>
      <c r="J61" t="str">
        <f>CONCATENATE(C61," ",I61," (",A61," ",G61,")")</f>
        <v>3i Osseotite® RP (61.012 10mm)</v>
      </c>
      <c r="K61" t="str">
        <f>CONCATENATE("DESS-PM",G61,"-",A61)</f>
        <v>DESS-PM10mm-61.012</v>
      </c>
      <c r="L61" t="str">
        <f>CONCATENATE("DESS",M61)</f>
        <v>DESSOther</v>
      </c>
      <c r="M61" s="6" t="s">
        <v>371</v>
      </c>
      <c r="N61">
        <f t="shared" si="0"/>
        <v>990</v>
      </c>
      <c r="O61" s="10" t="s">
        <v>388</v>
      </c>
    </row>
    <row r="62" spans="1:15" x14ac:dyDescent="0.25">
      <c r="A62" t="s">
        <v>22</v>
      </c>
      <c r="B62" t="s">
        <v>23</v>
      </c>
      <c r="C62" t="s">
        <v>237</v>
      </c>
      <c r="D62" t="s">
        <v>5</v>
      </c>
      <c r="E62" s="4">
        <v>45</v>
      </c>
      <c r="F62" s="5">
        <v>46.8</v>
      </c>
      <c r="G62" s="5" t="str">
        <f>IF(ISERR(FIND("mm",B62)),"",MID(B62,SEARCH("mm",B62)-2,4))</f>
        <v>10mm</v>
      </c>
      <c r="H62" t="s">
        <v>276</v>
      </c>
      <c r="I62" t="str">
        <f>IF(ISERR(FIND(" (",H62)),H62,LEFT(H62,FIND(" (",H62)-1))</f>
        <v>WP</v>
      </c>
      <c r="J62" t="str">
        <f>CONCATENATE(C62," ",I62," (",A62," ",G62,")")</f>
        <v>3i Osseotite® WP (61.013 10mm)</v>
      </c>
      <c r="K62" t="str">
        <f>CONCATENATE("DESS-PM",G62,"-",A62)</f>
        <v>DESS-PM10mm-61.013</v>
      </c>
      <c r="L62" t="str">
        <f>CONCATENATE("DESS",M62)</f>
        <v>DESSOther</v>
      </c>
      <c r="M62" s="6" t="s">
        <v>371</v>
      </c>
      <c r="N62">
        <f t="shared" si="0"/>
        <v>990</v>
      </c>
      <c r="O62" s="10" t="s">
        <v>388</v>
      </c>
    </row>
    <row r="63" spans="1:15" x14ac:dyDescent="0.25">
      <c r="A63" t="s">
        <v>24</v>
      </c>
      <c r="B63" t="s">
        <v>25</v>
      </c>
      <c r="C63" t="s">
        <v>238</v>
      </c>
      <c r="D63" t="s">
        <v>5</v>
      </c>
      <c r="E63" s="4">
        <v>45</v>
      </c>
      <c r="F63" s="5">
        <v>46.8</v>
      </c>
      <c r="G63" s="5" t="str">
        <f>IF(ISERR(FIND("mm",B63)),"",MID(B63,SEARCH("mm",B63)-2,4))</f>
        <v>10mm</v>
      </c>
      <c r="H63" t="s">
        <v>277</v>
      </c>
      <c r="I63" t="str">
        <f>IF(ISERR(FIND(" (",H63)),H63,LEFT(H63,FIND(" (",H63)-1))</f>
        <v>NP</v>
      </c>
      <c r="J63" t="str">
        <f>CONCATENATE(C63," ",I63," (",A63," ",G63,")")</f>
        <v>3i Certain® NP (61.014 10mm)</v>
      </c>
      <c r="K63" t="str">
        <f>CONCATENATE("DESS-PM",G63,"-",A63)</f>
        <v>DESS-PM10mm-61.014</v>
      </c>
      <c r="L63" t="str">
        <f>CONCATENATE("DESS",M63)</f>
        <v>DESSOther</v>
      </c>
      <c r="M63" s="6" t="s">
        <v>371</v>
      </c>
      <c r="N63">
        <f t="shared" si="0"/>
        <v>990</v>
      </c>
      <c r="O63" s="10" t="s">
        <v>388</v>
      </c>
    </row>
    <row r="64" spans="1:15" x14ac:dyDescent="0.25">
      <c r="A64" t="s">
        <v>26</v>
      </c>
      <c r="B64" t="s">
        <v>27</v>
      </c>
      <c r="C64" t="s">
        <v>238</v>
      </c>
      <c r="D64" t="s">
        <v>5</v>
      </c>
      <c r="E64" s="4">
        <v>45</v>
      </c>
      <c r="F64" s="5">
        <v>46.8</v>
      </c>
      <c r="G64" s="5" t="str">
        <f>IF(ISERR(FIND("mm",B64)),"",MID(B64,SEARCH("mm",B64)-2,4))</f>
        <v>10mm</v>
      </c>
      <c r="H64" t="s">
        <v>278</v>
      </c>
      <c r="I64" t="str">
        <f>IF(ISERR(FIND(" (",H64)),H64,LEFT(H64,FIND(" (",H64)-1))</f>
        <v>RP</v>
      </c>
      <c r="J64" t="str">
        <f>CONCATENATE(C64," ",I64," (",A64," ",G64,")")</f>
        <v>3i Certain® RP (61.015 10mm)</v>
      </c>
      <c r="K64" t="str">
        <f>CONCATENATE("DESS-PM",G64,"-",A64)</f>
        <v>DESS-PM10mm-61.015</v>
      </c>
      <c r="L64" t="str">
        <f>CONCATENATE("DESS",M64)</f>
        <v>DESSOther</v>
      </c>
      <c r="M64" s="6" t="s">
        <v>371</v>
      </c>
      <c r="N64">
        <f t="shared" si="0"/>
        <v>990</v>
      </c>
      <c r="O64" s="10" t="s">
        <v>388</v>
      </c>
    </row>
    <row r="65" spans="1:15" x14ac:dyDescent="0.25">
      <c r="A65" t="s">
        <v>28</v>
      </c>
      <c r="B65" t="s">
        <v>29</v>
      </c>
      <c r="C65" t="s">
        <v>238</v>
      </c>
      <c r="D65" t="s">
        <v>5</v>
      </c>
      <c r="E65" s="4">
        <v>45</v>
      </c>
      <c r="F65" s="5">
        <v>46.8</v>
      </c>
      <c r="G65" s="5" t="str">
        <f>IF(ISERR(FIND("mm",B65)),"",MID(B65,SEARCH("mm",B65)-2,4))</f>
        <v>10mm</v>
      </c>
      <c r="H65" t="s">
        <v>279</v>
      </c>
      <c r="I65" t="str">
        <f>IF(ISERR(FIND(" (",H65)),H65,LEFT(H65,FIND(" (",H65)-1))</f>
        <v>WP</v>
      </c>
      <c r="J65" t="str">
        <f>CONCATENATE(C65," ",I65," (",A65," ",G65,")")</f>
        <v>3i Certain® WP (61.016 10mm)</v>
      </c>
      <c r="K65" t="str">
        <f>CONCATENATE("DESS-PM",G65,"-",A65)</f>
        <v>DESS-PM10mm-61.016</v>
      </c>
      <c r="L65" t="str">
        <f>CONCATENATE("DESS",M65)</f>
        <v>DESSOther</v>
      </c>
      <c r="M65" s="6" t="s">
        <v>371</v>
      </c>
      <c r="N65">
        <f t="shared" si="0"/>
        <v>990</v>
      </c>
      <c r="O65" s="10" t="s">
        <v>388</v>
      </c>
    </row>
    <row r="66" spans="1:15" x14ac:dyDescent="0.25">
      <c r="A66" t="s">
        <v>30</v>
      </c>
      <c r="B66" t="s">
        <v>31</v>
      </c>
      <c r="C66" t="s">
        <v>239</v>
      </c>
      <c r="D66" t="s">
        <v>5</v>
      </c>
      <c r="E66" s="4">
        <v>45</v>
      </c>
      <c r="F66" s="5">
        <v>46.8</v>
      </c>
      <c r="G66" s="5" t="str">
        <f>IF(ISERR(FIND("mm",B66)),"",MID(B66,SEARCH("mm",B66)-2,4))</f>
        <v>10mm</v>
      </c>
      <c r="H66" t="s">
        <v>280</v>
      </c>
      <c r="I66" t="str">
        <f>IF(ISERR(FIND(" (",H66)),H66,LEFT(H66,FIND(" (",H66)-1))</f>
        <v>NP</v>
      </c>
      <c r="J66" t="str">
        <f>CONCATENATE(C66," ",I66," (",A66," ",G66,")")</f>
        <v>Zimvie® - Zimmer Screw-Vent NP (61.017 10mm)</v>
      </c>
      <c r="K66" t="str">
        <f>CONCATENATE("DESS-PM",G66,"-",A66)</f>
        <v>DESS-PM10mm-61.017</v>
      </c>
      <c r="L66" t="str">
        <f>CONCATENATE("DESS",M66)</f>
        <v>DESSOther</v>
      </c>
      <c r="M66" s="6" t="s">
        <v>371</v>
      </c>
      <c r="N66">
        <f t="shared" si="0"/>
        <v>990</v>
      </c>
      <c r="O66" s="10" t="s">
        <v>388</v>
      </c>
    </row>
    <row r="67" spans="1:15" x14ac:dyDescent="0.25">
      <c r="A67" t="s">
        <v>32</v>
      </c>
      <c r="B67" t="s">
        <v>33</v>
      </c>
      <c r="C67" t="s">
        <v>239</v>
      </c>
      <c r="D67" t="s">
        <v>5</v>
      </c>
      <c r="E67" s="4">
        <v>45</v>
      </c>
      <c r="F67" s="5">
        <v>46.8</v>
      </c>
      <c r="G67" s="5" t="str">
        <f>IF(ISERR(FIND("mm",B67)),"",MID(B67,SEARCH("mm",B67)-2,4))</f>
        <v>10mm</v>
      </c>
      <c r="H67" t="s">
        <v>281</v>
      </c>
      <c r="I67" t="str">
        <f>IF(ISERR(FIND(" (",H67)),H67,LEFT(H67,FIND(" (",H67)-1))</f>
        <v>RP</v>
      </c>
      <c r="J67" t="str">
        <f>CONCATENATE(C67," ",I67," (",A67," ",G67,")")</f>
        <v>Zimvie® - Zimmer Screw-Vent RP (61.018 10mm)</v>
      </c>
      <c r="K67" t="str">
        <f>CONCATENATE("DESS-PM",G67,"-",A67)</f>
        <v>DESS-PM10mm-61.018</v>
      </c>
      <c r="L67" t="str">
        <f>CONCATENATE("DESS",M67)</f>
        <v>DESSOther</v>
      </c>
      <c r="M67" s="6" t="s">
        <v>371</v>
      </c>
      <c r="N67">
        <f t="shared" ref="N67:N114" si="1">IF(G67="10mm",990,1100)</f>
        <v>990</v>
      </c>
      <c r="O67" s="10" t="s">
        <v>388</v>
      </c>
    </row>
    <row r="68" spans="1:15" x14ac:dyDescent="0.25">
      <c r="A68" t="s">
        <v>34</v>
      </c>
      <c r="B68" t="s">
        <v>35</v>
      </c>
      <c r="C68" t="s">
        <v>239</v>
      </c>
      <c r="D68" t="s">
        <v>5</v>
      </c>
      <c r="E68" s="4">
        <v>45</v>
      </c>
      <c r="F68" s="5">
        <v>46.8</v>
      </c>
      <c r="G68" s="5" t="str">
        <f>IF(ISERR(FIND("mm",B68)),"",MID(B68,SEARCH("mm",B68)-2,4))</f>
        <v>10mm</v>
      </c>
      <c r="H68" t="s">
        <v>282</v>
      </c>
      <c r="I68" t="str">
        <f>IF(ISERR(FIND(" (",H68)),H68,LEFT(H68,FIND(" (",H68)-1))</f>
        <v>WP</v>
      </c>
      <c r="J68" t="str">
        <f>CONCATENATE(C68," ",I68," (",A68," ",G68,")")</f>
        <v>Zimvie® - Zimmer Screw-Vent WP (61.019 10mm)</v>
      </c>
      <c r="K68" t="str">
        <f>CONCATENATE("DESS-PM",G68,"-",A68)</f>
        <v>DESS-PM10mm-61.019</v>
      </c>
      <c r="L68" t="str">
        <f>CONCATENATE("DESS",M68)</f>
        <v>DESSOther</v>
      </c>
      <c r="M68" s="6" t="s">
        <v>371</v>
      </c>
      <c r="N68">
        <f t="shared" si="1"/>
        <v>990</v>
      </c>
      <c r="O68" s="10" t="s">
        <v>388</v>
      </c>
    </row>
    <row r="69" spans="1:15" x14ac:dyDescent="0.25">
      <c r="A69" t="s">
        <v>36</v>
      </c>
      <c r="B69" t="s">
        <v>223</v>
      </c>
      <c r="C69" t="s">
        <v>240</v>
      </c>
      <c r="D69" t="s">
        <v>5</v>
      </c>
      <c r="E69" s="4">
        <v>45</v>
      </c>
      <c r="F69" s="5">
        <v>46.8</v>
      </c>
      <c r="G69" s="5" t="str">
        <f>IF(ISERR(FIND("mm",B69)),"",MID(B69,SEARCH("mm",B69)-2,4))</f>
        <v>10mm</v>
      </c>
      <c r="H69" t="s">
        <v>283</v>
      </c>
      <c r="I69" t="str">
        <f>IF(ISERR(FIND(" (",H69)),H69,LEFT(H69,FIND(" (",H69)-1))</f>
        <v>NP</v>
      </c>
      <c r="J69" t="str">
        <f>CONCATENATE(C69," ",I69," (",A69," ",G69,")")</f>
        <v>BioHorizons® External NP (61.020 10mm)</v>
      </c>
      <c r="K69" t="str">
        <f>CONCATENATE("DESS-PM",G69,"-",A69)</f>
        <v>DESS-PM10mm-61.020</v>
      </c>
      <c r="L69" t="str">
        <f>CONCATENATE("DESS",M69)</f>
        <v>DESSOther</v>
      </c>
      <c r="M69" s="6" t="s">
        <v>371</v>
      </c>
      <c r="N69">
        <f t="shared" si="1"/>
        <v>990</v>
      </c>
      <c r="O69" s="10" t="s">
        <v>388</v>
      </c>
    </row>
    <row r="70" spans="1:15" x14ac:dyDescent="0.25">
      <c r="A70" t="s">
        <v>37</v>
      </c>
      <c r="B70" t="s">
        <v>224</v>
      </c>
      <c r="C70" t="s">
        <v>240</v>
      </c>
      <c r="D70" t="s">
        <v>5</v>
      </c>
      <c r="E70" s="4">
        <v>45</v>
      </c>
      <c r="F70" s="5">
        <v>46.8</v>
      </c>
      <c r="G70" s="5" t="str">
        <f>IF(ISERR(FIND("mm",B70)),"",MID(B70,SEARCH("mm",B70)-2,4))</f>
        <v>10mm</v>
      </c>
      <c r="H70" t="s">
        <v>284</v>
      </c>
      <c r="I70" t="str">
        <f>IF(ISERR(FIND(" (",H70)),H70,LEFT(H70,FIND(" (",H70)-1))</f>
        <v>RP</v>
      </c>
      <c r="J70" t="str">
        <f>CONCATENATE(C70," ",I70," (",A70," ",G70,")")</f>
        <v>BioHorizons® External RP (61.021 10mm)</v>
      </c>
      <c r="K70" t="str">
        <f>CONCATENATE("DESS-PM",G70,"-",A70)</f>
        <v>DESS-PM10mm-61.021</v>
      </c>
      <c r="L70" t="str">
        <f>CONCATENATE("DESS",M70)</f>
        <v>DESSOther</v>
      </c>
      <c r="M70" s="6" t="s">
        <v>371</v>
      </c>
      <c r="N70">
        <f t="shared" si="1"/>
        <v>990</v>
      </c>
      <c r="O70" s="10" t="s">
        <v>388</v>
      </c>
    </row>
    <row r="71" spans="1:15" x14ac:dyDescent="0.25">
      <c r="A71" t="s">
        <v>38</v>
      </c>
      <c r="B71" t="s">
        <v>225</v>
      </c>
      <c r="C71" t="s">
        <v>240</v>
      </c>
      <c r="D71" t="s">
        <v>5</v>
      </c>
      <c r="E71" s="4">
        <v>45</v>
      </c>
      <c r="F71" s="5">
        <v>46.8</v>
      </c>
      <c r="G71" s="5" t="str">
        <f>IF(ISERR(FIND("mm",B71)),"",MID(B71,SEARCH("mm",B71)-2,4))</f>
        <v>10mm</v>
      </c>
      <c r="H71" t="s">
        <v>285</v>
      </c>
      <c r="I71" t="str">
        <f>IF(ISERR(FIND(" (",H71)),H71,LEFT(H71,FIND(" (",H71)-1))</f>
        <v>WP</v>
      </c>
      <c r="J71" t="str">
        <f>CONCATENATE(C71," ",I71," (",A71," ",G71,")")</f>
        <v>BioHorizons® External WP (61.022 10mm)</v>
      </c>
      <c r="K71" t="str">
        <f>CONCATENATE("DESS-PM",G71,"-",A71)</f>
        <v>DESS-PM10mm-61.022</v>
      </c>
      <c r="L71" t="str">
        <f>CONCATENATE("DESS",M71)</f>
        <v>DESSOther</v>
      </c>
      <c r="M71" s="6" t="s">
        <v>371</v>
      </c>
      <c r="N71">
        <f t="shared" si="1"/>
        <v>990</v>
      </c>
      <c r="O71" s="10" t="s">
        <v>388</v>
      </c>
    </row>
    <row r="72" spans="1:15" x14ac:dyDescent="0.25">
      <c r="A72" t="s">
        <v>45</v>
      </c>
      <c r="B72" t="s">
        <v>46</v>
      </c>
      <c r="C72" t="s">
        <v>242</v>
      </c>
      <c r="D72" t="s">
        <v>5</v>
      </c>
      <c r="E72" s="4">
        <v>45</v>
      </c>
      <c r="F72" s="5">
        <v>46.8</v>
      </c>
      <c r="G72" s="5" t="str">
        <f>IF(ISERR(FIND("mm",B72)),"",MID(B72,SEARCH("mm",B72)-2,4))</f>
        <v>10mm</v>
      </c>
      <c r="H72" t="s">
        <v>262</v>
      </c>
      <c r="I72" t="str">
        <f>IF(ISERR(FIND(" (",H72)),H72,LEFT(H72,FIND(" (",H72)-1))</f>
        <v>GM</v>
      </c>
      <c r="J72" t="str">
        <f>CONCATENATE(C72," ",I72," (",A72," ",G72,")")</f>
        <v>Neodent Grand Morse® GM (61.035 10mm)</v>
      </c>
      <c r="K72" t="str">
        <f>CONCATENATE("DESS-PM",G72,"-",A72)</f>
        <v>DESS-PM10mm-61.035</v>
      </c>
      <c r="L72" t="str">
        <f>CONCATENATE("DESS",M72)</f>
        <v>DESSOther</v>
      </c>
      <c r="M72" s="6" t="s">
        <v>371</v>
      </c>
      <c r="N72">
        <f t="shared" si="1"/>
        <v>990</v>
      </c>
      <c r="O72" s="10" t="s">
        <v>388</v>
      </c>
    </row>
    <row r="73" spans="1:15" x14ac:dyDescent="0.25">
      <c r="A73" t="s">
        <v>47</v>
      </c>
      <c r="B73" t="s">
        <v>48</v>
      </c>
      <c r="C73" t="s">
        <v>243</v>
      </c>
      <c r="D73" t="s">
        <v>5</v>
      </c>
      <c r="E73" s="4">
        <v>31.5</v>
      </c>
      <c r="F73" s="5">
        <v>32.76</v>
      </c>
      <c r="G73" s="5" t="str">
        <f>IF(ISERR(FIND("mm",B73)),"",MID(B73,SEARCH("mm",B73)-2,4))</f>
        <v>10mm</v>
      </c>
      <c r="H73" t="s">
        <v>289</v>
      </c>
      <c r="I73" t="str">
        <f>IF(ISERR(FIND(" (",H73)),H73,LEFT(H73,FIND(" (",H73)-1))</f>
        <v>NP</v>
      </c>
      <c r="J73" t="str">
        <f>CONCATENATE(C73," ",I73," (",A73," ",G73,")")</f>
        <v>Dentsply Friadent Xive® NP (61.038 10mm)</v>
      </c>
      <c r="K73" t="str">
        <f>CONCATENATE("DESS-PM",G73,"-",A73)</f>
        <v>DESS-PM10mm-61.038</v>
      </c>
      <c r="L73" t="str">
        <f>CONCATENATE("DESS",M73)</f>
        <v>DESSOther</v>
      </c>
      <c r="M73" s="6" t="s">
        <v>371</v>
      </c>
      <c r="N73">
        <f t="shared" si="1"/>
        <v>990</v>
      </c>
      <c r="O73" s="10" t="s">
        <v>388</v>
      </c>
    </row>
    <row r="74" spans="1:15" x14ac:dyDescent="0.25">
      <c r="A74" t="s">
        <v>49</v>
      </c>
      <c r="B74" t="s">
        <v>50</v>
      </c>
      <c r="C74" t="s">
        <v>243</v>
      </c>
      <c r="D74" t="s">
        <v>5</v>
      </c>
      <c r="E74" s="4">
        <v>31.5</v>
      </c>
      <c r="F74" s="5">
        <v>32.76</v>
      </c>
      <c r="G74" s="5" t="str">
        <f>IF(ISERR(FIND("mm",B74)),"",MID(B74,SEARCH("mm",B74)-2,4))</f>
        <v>10mm</v>
      </c>
      <c r="H74" t="s">
        <v>290</v>
      </c>
      <c r="I74" t="str">
        <f>IF(ISERR(FIND(" (",H74)),H74,LEFT(H74,FIND(" (",H74)-1))</f>
        <v>WP</v>
      </c>
      <c r="J74" t="str">
        <f>CONCATENATE(C74," ",I74," (",A74," ",G74,")")</f>
        <v>Dentsply Friadent Xive® WP (61.040 10mm)</v>
      </c>
      <c r="K74" t="str">
        <f>CONCATENATE("DESS-PM",G74,"-",A74)</f>
        <v>DESS-PM10mm-61.040</v>
      </c>
      <c r="L74" t="str">
        <f>CONCATENATE("DESS",M74)</f>
        <v>DESSOther</v>
      </c>
      <c r="M74" s="6" t="s">
        <v>371</v>
      </c>
      <c r="N74">
        <f t="shared" si="1"/>
        <v>990</v>
      </c>
      <c r="O74" s="10" t="s">
        <v>388</v>
      </c>
    </row>
    <row r="75" spans="1:15" x14ac:dyDescent="0.25">
      <c r="A75" t="s">
        <v>85</v>
      </c>
      <c r="B75" t="s">
        <v>86</v>
      </c>
      <c r="C75" t="s">
        <v>243</v>
      </c>
      <c r="D75" t="s">
        <v>5</v>
      </c>
      <c r="E75" s="4">
        <v>31.5</v>
      </c>
      <c r="F75" s="5">
        <v>32.76</v>
      </c>
      <c r="G75" s="5" t="str">
        <f>IF(ISERR(FIND("mm",B75)),"",MID(B75,SEARCH("mm",B75)-2,4))</f>
        <v>10mm</v>
      </c>
      <c r="H75" t="s">
        <v>308</v>
      </c>
      <c r="I75" t="str">
        <f>IF(ISERR(FIND(" (",H75)),H75,LEFT(H75,FIND(" (",H75)-1))</f>
        <v>5.5</v>
      </c>
      <c r="J75" t="str">
        <f>CONCATENATE(C75," ",I75," (",A75," ",G75,")")</f>
        <v>Dentsply Friadent Xive® 5.5 (61.071 10mm)</v>
      </c>
      <c r="K75" t="str">
        <f>CONCATENATE("DESS-PM",G75,"-",A75)</f>
        <v>DESS-PM10mm-61.071</v>
      </c>
      <c r="L75" t="str">
        <f>CONCATENATE("DESS",M75)</f>
        <v>DESSOther</v>
      </c>
      <c r="M75" s="6" t="s">
        <v>371</v>
      </c>
      <c r="N75">
        <f t="shared" si="1"/>
        <v>990</v>
      </c>
      <c r="O75" s="10" t="s">
        <v>388</v>
      </c>
    </row>
    <row r="76" spans="1:15" x14ac:dyDescent="0.25">
      <c r="A76" t="s">
        <v>96</v>
      </c>
      <c r="B76" t="s">
        <v>97</v>
      </c>
      <c r="C76" t="s">
        <v>253</v>
      </c>
      <c r="D76" t="s">
        <v>5</v>
      </c>
      <c r="E76" s="4">
        <v>45</v>
      </c>
      <c r="F76" s="5">
        <v>46.8</v>
      </c>
      <c r="G76" s="5" t="str">
        <f>IF(ISERR(FIND("mm",B76)),"",MID(B76,SEARCH("mm",B76)-2,4))</f>
        <v>10mm</v>
      </c>
      <c r="H76" t="s">
        <v>2</v>
      </c>
      <c r="I76" t="str">
        <f>IF(ISERR(FIND(" (",H76)),H76,LEFT(H76,FIND(" (",H76)-1))</f>
        <v>Anthogyr Axiom</v>
      </c>
      <c r="J76" t="str">
        <f>CONCATENATE(C76," ",I76," (",A76," ",G76,")")</f>
        <v>Anthogyr AXIOM® BL Anthogyr Axiom (61.077 10mm)</v>
      </c>
      <c r="K76" t="str">
        <f>CONCATENATE("DESS-PM",G76,"-",A76)</f>
        <v>DESS-PM10mm-61.077</v>
      </c>
      <c r="L76" t="str">
        <f>CONCATENATE("DESS",M76)</f>
        <v>DESSOther</v>
      </c>
      <c r="M76" s="6" t="s">
        <v>371</v>
      </c>
      <c r="N76">
        <f t="shared" si="1"/>
        <v>990</v>
      </c>
      <c r="O76" s="10" t="s">
        <v>388</v>
      </c>
    </row>
    <row r="77" spans="1:15" x14ac:dyDescent="0.25">
      <c r="A77" t="s">
        <v>98</v>
      </c>
      <c r="B77" t="s">
        <v>99</v>
      </c>
      <c r="C77" t="s">
        <v>254</v>
      </c>
      <c r="D77" t="s">
        <v>5</v>
      </c>
      <c r="E77" s="4">
        <v>45</v>
      </c>
      <c r="F77" s="5">
        <v>46.8</v>
      </c>
      <c r="G77" s="5" t="str">
        <f>IF(ISERR(FIND("mm",B77)),"",MID(B77,SEARCH("mm",B77)-2,4))</f>
        <v>10mm</v>
      </c>
      <c r="H77" t="s">
        <v>314</v>
      </c>
      <c r="I77" t="str">
        <f>IF(ISERR(FIND(" (",H77)),H77,LEFT(H77,FIND(" (",H77)-1))</f>
        <v>(Conic Bio)</v>
      </c>
      <c r="J77" t="str">
        <f>CONCATENATE(C77," ",I77," (",A77," ",G77,")")</f>
        <v>Biotech KONTACT® (Conic Bio) (61.078 10mm)</v>
      </c>
      <c r="K77" t="str">
        <f>CONCATENATE("DESS-PM",G77,"-",A77)</f>
        <v>DESS-PM10mm-61.078</v>
      </c>
      <c r="L77" t="str">
        <f>CONCATENATE("DESS",M77)</f>
        <v>DESSOther</v>
      </c>
      <c r="M77" s="6" t="s">
        <v>371</v>
      </c>
      <c r="N77">
        <f t="shared" si="1"/>
        <v>990</v>
      </c>
      <c r="O77" s="10" t="s">
        <v>388</v>
      </c>
    </row>
    <row r="78" spans="1:15" x14ac:dyDescent="0.25">
      <c r="A78" t="s">
        <v>100</v>
      </c>
      <c r="B78" t="s">
        <v>101</v>
      </c>
      <c r="C78" t="s">
        <v>255</v>
      </c>
      <c r="D78" t="s">
        <v>5</v>
      </c>
      <c r="E78" s="4">
        <v>45</v>
      </c>
      <c r="F78" s="5">
        <v>46.8</v>
      </c>
      <c r="G78" s="5" t="str">
        <f>IF(ISERR(FIND("mm",B78)),"",MID(B78,SEARCH("mm",B78)-2,4))</f>
        <v>10mm</v>
      </c>
      <c r="H78" t="s">
        <v>315</v>
      </c>
      <c r="I78" t="str">
        <f>IF(ISERR(FIND(" (",H78)),H78,LEFT(H78,FIND(" (",H78)-1))</f>
        <v>(Conic IC)</v>
      </c>
      <c r="J78" t="str">
        <f>CONCATENATE(C78," ",I78," (",A78," ",G78,")")</f>
        <v>Medentis ICX® (Conic IC) (61.080 10mm)</v>
      </c>
      <c r="K78" t="str">
        <f>CONCATENATE("DESS-PM",G78,"-",A78)</f>
        <v>DESS-PM10mm-61.080</v>
      </c>
      <c r="L78" t="str">
        <f>CONCATENATE("DESS",M78)</f>
        <v>DESSOther</v>
      </c>
      <c r="M78" s="6" t="s">
        <v>371</v>
      </c>
      <c r="N78">
        <f t="shared" si="1"/>
        <v>990</v>
      </c>
      <c r="O78" s="10" t="s">
        <v>388</v>
      </c>
    </row>
    <row r="79" spans="1:15" x14ac:dyDescent="0.25">
      <c r="A79" t="s">
        <v>110</v>
      </c>
      <c r="B79" t="s">
        <v>111</v>
      </c>
      <c r="C79" t="s">
        <v>258</v>
      </c>
      <c r="D79" t="s">
        <v>5</v>
      </c>
      <c r="E79" s="4">
        <v>45</v>
      </c>
      <c r="F79" s="5">
        <v>46.8</v>
      </c>
      <c r="G79" s="5" t="str">
        <f>IF(ISERR(FIND("mm",B79)),"",MID(B79,SEARCH("mm",B79)-2,4))</f>
        <v>10mm</v>
      </c>
      <c r="H79" t="s">
        <v>320</v>
      </c>
      <c r="I79" t="str">
        <f>IF(ISERR(FIND(" (",H79)),H79,LEFT(H79,FIND(" (",H79)-1))</f>
        <v>3.5 INT HEX BH</v>
      </c>
      <c r="J79" t="str">
        <f>CONCATENATE(C79," ",I79," (",A79," ",G79,")")</f>
        <v>BioHorizons® internal 3.5 INT HEX BH (61.087 10mm)</v>
      </c>
      <c r="K79" t="str">
        <f>CONCATENATE("DESS-PM",G79,"-",A79)</f>
        <v>DESS-PM10mm-61.087</v>
      </c>
      <c r="L79" t="str">
        <f>CONCATENATE("DESS",M79)</f>
        <v>DESSOther</v>
      </c>
      <c r="M79" s="6" t="s">
        <v>371</v>
      </c>
      <c r="N79">
        <f t="shared" si="1"/>
        <v>990</v>
      </c>
      <c r="O79" s="10" t="s">
        <v>388</v>
      </c>
    </row>
    <row r="80" spans="1:15" x14ac:dyDescent="0.25">
      <c r="A80" t="s">
        <v>112</v>
      </c>
      <c r="B80" t="s">
        <v>113</v>
      </c>
      <c r="C80" t="s">
        <v>258</v>
      </c>
      <c r="D80" t="s">
        <v>5</v>
      </c>
      <c r="E80" s="4">
        <v>45</v>
      </c>
      <c r="F80" s="5">
        <v>46.8</v>
      </c>
      <c r="G80" s="5" t="str">
        <f>IF(ISERR(FIND("mm",B80)),"",MID(B80,SEARCH("mm",B80)-2,4))</f>
        <v>10mm</v>
      </c>
      <c r="H80" t="s">
        <v>321</v>
      </c>
      <c r="I80" t="str">
        <f>IF(ISERR(FIND(" (",H80)),H80,LEFT(H80,FIND(" (",H80)-1))</f>
        <v>4.5 INT HEX BH</v>
      </c>
      <c r="J80" t="str">
        <f>CONCATENATE(C80," ",I80," (",A80," ",G80,")")</f>
        <v>BioHorizons® internal 4.5 INT HEX BH (61.088 10mm)</v>
      </c>
      <c r="K80" t="str">
        <f>CONCATENATE("DESS-PM",G80,"-",A80)</f>
        <v>DESS-PM10mm-61.088</v>
      </c>
      <c r="L80" t="str">
        <f>CONCATENATE("DESS",M80)</f>
        <v>DESSOther</v>
      </c>
      <c r="M80" s="6" t="s">
        <v>371</v>
      </c>
      <c r="N80">
        <f t="shared" si="1"/>
        <v>990</v>
      </c>
      <c r="O80" s="10" t="s">
        <v>388</v>
      </c>
    </row>
    <row r="81" spans="1:15" x14ac:dyDescent="0.25">
      <c r="A81" t="s">
        <v>114</v>
      </c>
      <c r="B81" t="s">
        <v>115</v>
      </c>
      <c r="C81" t="s">
        <v>258</v>
      </c>
      <c r="D81" t="s">
        <v>5</v>
      </c>
      <c r="E81" s="4">
        <v>45</v>
      </c>
      <c r="F81" s="5">
        <v>46.8</v>
      </c>
      <c r="G81" s="5" t="str">
        <f>IF(ISERR(FIND("mm",B81)),"",MID(B81,SEARCH("mm",B81)-2,4))</f>
        <v>10mm</v>
      </c>
      <c r="H81" t="s">
        <v>322</v>
      </c>
      <c r="I81" t="str">
        <f>IF(ISERR(FIND(" (",H81)),H81,LEFT(H81,FIND(" (",H81)-1))</f>
        <v>5.7 INT HEX BH</v>
      </c>
      <c r="J81" t="str">
        <f>CONCATENATE(C81," ",I81," (",A81," ",G81,")")</f>
        <v>BioHorizons® internal 5.7 INT HEX BH (61.089 10mm)</v>
      </c>
      <c r="K81" t="str">
        <f>CONCATENATE("DESS-PM",G81,"-",A81)</f>
        <v>DESS-PM10mm-61.089</v>
      </c>
      <c r="L81" t="str">
        <f>CONCATENATE("DESS",M81)</f>
        <v>DESSOther</v>
      </c>
      <c r="M81" s="6" t="s">
        <v>371</v>
      </c>
      <c r="N81">
        <f t="shared" si="1"/>
        <v>990</v>
      </c>
      <c r="O81" s="10" t="s">
        <v>388</v>
      </c>
    </row>
    <row r="82" spans="1:15" x14ac:dyDescent="0.25">
      <c r="A82" t="s">
        <v>118</v>
      </c>
      <c r="B82" t="s">
        <v>119</v>
      </c>
      <c r="C82" t="s">
        <v>260</v>
      </c>
      <c r="D82" t="s">
        <v>5</v>
      </c>
      <c r="E82" s="4">
        <v>45</v>
      </c>
      <c r="F82" s="5">
        <v>46.8</v>
      </c>
      <c r="G82" s="5" t="str">
        <f>IF(ISERR(FIND("mm",B82)),"",MID(B82,SEARCH("mm",B82)-2,4))</f>
        <v>10mm</v>
      </c>
      <c r="H82" t="s">
        <v>324</v>
      </c>
      <c r="I82" t="str">
        <f>IF(ISERR(FIND(" (",H82)),H82,LEFT(H82,FIND(" (",H82)-1))</f>
        <v>3.25/3.75 Bego Semados</v>
      </c>
      <c r="J82" t="str">
        <f>CONCATENATE(C82," ",I82," (",A82," ",G82,")")</f>
        <v>Bego Semados® 3.25/3.75 Bego Semados (61.091 10mm)</v>
      </c>
      <c r="K82" t="str">
        <f>CONCATENATE("DESS-PM",G82,"-",A82)</f>
        <v>DESS-PM10mm-61.091</v>
      </c>
      <c r="L82" t="str">
        <f>CONCATENATE("DESS",M82)</f>
        <v>DESSOther</v>
      </c>
      <c r="M82" s="6" t="s">
        <v>371</v>
      </c>
      <c r="N82">
        <f t="shared" si="1"/>
        <v>990</v>
      </c>
      <c r="O82" s="10" t="s">
        <v>388</v>
      </c>
    </row>
    <row r="83" spans="1:15" x14ac:dyDescent="0.25">
      <c r="A83" t="s">
        <v>120</v>
      </c>
      <c r="B83" t="s">
        <v>121</v>
      </c>
      <c r="C83" t="s">
        <v>260</v>
      </c>
      <c r="D83" t="s">
        <v>5</v>
      </c>
      <c r="E83" s="4">
        <v>45</v>
      </c>
      <c r="F83" s="5">
        <v>46.8</v>
      </c>
      <c r="G83" s="5" t="str">
        <f>IF(ISERR(FIND("mm",B83)),"",MID(B83,SEARCH("mm",B83)-2,4))</f>
        <v>10mm</v>
      </c>
      <c r="H83" t="s">
        <v>325</v>
      </c>
      <c r="I83" t="str">
        <f>IF(ISERR(FIND(" (",H83)),H83,LEFT(H83,FIND(" (",H83)-1))</f>
        <v>4.1 Bego Semados</v>
      </c>
      <c r="J83" t="str">
        <f>CONCATENATE(C83," ",I83," (",A83," ",G83,")")</f>
        <v>Bego Semados® 4.1 Bego Semados (61.092 10mm)</v>
      </c>
      <c r="K83" t="str">
        <f>CONCATENATE("DESS-PM",G83,"-",A83)</f>
        <v>DESS-PM10mm-61.092</v>
      </c>
      <c r="L83" t="str">
        <f>CONCATENATE("DESS",M83)</f>
        <v>DESSOther</v>
      </c>
      <c r="M83" s="6" t="s">
        <v>371</v>
      </c>
      <c r="N83">
        <f t="shared" si="1"/>
        <v>990</v>
      </c>
      <c r="O83" s="10" t="s">
        <v>388</v>
      </c>
    </row>
    <row r="84" spans="1:15" x14ac:dyDescent="0.25">
      <c r="A84" t="s">
        <v>122</v>
      </c>
      <c r="B84" t="s">
        <v>123</v>
      </c>
      <c r="C84" t="s">
        <v>260</v>
      </c>
      <c r="D84" t="s">
        <v>5</v>
      </c>
      <c r="E84" s="4">
        <v>45</v>
      </c>
      <c r="F84" s="5">
        <v>46.8</v>
      </c>
      <c r="G84" s="5" t="str">
        <f>IF(ISERR(FIND("mm",B84)),"",MID(B84,SEARCH("mm",B84)-2,4))</f>
        <v>10mm</v>
      </c>
      <c r="H84" t="s">
        <v>326</v>
      </c>
      <c r="I84" t="str">
        <f>IF(ISERR(FIND(" (",H84)),H84,LEFT(H84,FIND(" (",H84)-1))</f>
        <v>4.5 Bego Semados</v>
      </c>
      <c r="J84" t="str">
        <f>CONCATENATE(C84," ",I84," (",A84," ",G84,")")</f>
        <v>Bego Semados® 4.5 Bego Semados (61.093 10mm)</v>
      </c>
      <c r="K84" t="str">
        <f>CONCATENATE("DESS-PM",G84,"-",A84)</f>
        <v>DESS-PM10mm-61.093</v>
      </c>
      <c r="L84" t="str">
        <f>CONCATENATE("DESS",M84)</f>
        <v>DESSOther</v>
      </c>
      <c r="M84" s="6" t="s">
        <v>371</v>
      </c>
      <c r="N84">
        <f t="shared" si="1"/>
        <v>990</v>
      </c>
      <c r="O84" s="10" t="s">
        <v>388</v>
      </c>
    </row>
    <row r="85" spans="1:15" x14ac:dyDescent="0.25">
      <c r="A85" t="s">
        <v>124</v>
      </c>
      <c r="B85" t="s">
        <v>125</v>
      </c>
      <c r="C85" t="s">
        <v>260</v>
      </c>
      <c r="D85" t="s">
        <v>5</v>
      </c>
      <c r="E85" s="4">
        <v>45</v>
      </c>
      <c r="F85" s="5">
        <v>46.8</v>
      </c>
      <c r="G85" s="5" t="str">
        <f>IF(ISERR(FIND("mm",B85)),"",MID(B85,SEARCH("mm",B85)-2,4))</f>
        <v>10mm</v>
      </c>
      <c r="H85" t="s">
        <v>327</v>
      </c>
      <c r="I85" t="str">
        <f>IF(ISERR(FIND(" (",H85)),H85,LEFT(H85,FIND(" (",H85)-1))</f>
        <v>5.5 Bego Semados</v>
      </c>
      <c r="J85" t="str">
        <f>CONCATENATE(C85," ",I85," (",A85," ",G85,")")</f>
        <v>Bego Semados® 5.5 Bego Semados (61.094 10mm)</v>
      </c>
      <c r="K85" t="str">
        <f>CONCATENATE("DESS-PM",G85,"-",A85)</f>
        <v>DESS-PM10mm-61.094</v>
      </c>
      <c r="L85" t="str">
        <f>CONCATENATE("DESS",M85)</f>
        <v>DESSOther</v>
      </c>
      <c r="M85" s="6" t="s">
        <v>371</v>
      </c>
      <c r="N85">
        <f t="shared" si="1"/>
        <v>990</v>
      </c>
      <c r="O85" s="10" t="s">
        <v>388</v>
      </c>
    </row>
    <row r="86" spans="1:15" x14ac:dyDescent="0.25">
      <c r="A86" t="s">
        <v>131</v>
      </c>
      <c r="B86" t="s">
        <v>132</v>
      </c>
      <c r="C86" t="s">
        <v>258</v>
      </c>
      <c r="D86" t="s">
        <v>5</v>
      </c>
      <c r="E86" s="4">
        <v>45</v>
      </c>
      <c r="F86" s="5">
        <v>46.8</v>
      </c>
      <c r="G86" s="5" t="str">
        <f>IF(ISERR(FIND("mm",B86)),"",MID(B86,SEARCH("mm",B86)-2,4))</f>
        <v>10mm</v>
      </c>
      <c r="H86" t="s">
        <v>331</v>
      </c>
      <c r="I86" t="str">
        <f>IF(ISERR(FIND(" (",H86)),H86,LEFT(H86,FIND(" (",H86)-1))</f>
        <v>3.0 BH INT</v>
      </c>
      <c r="J86" t="str">
        <f>CONCATENATE(C86," ",I86," (",A86," ",G86,")")</f>
        <v>BioHorizons® internal 3.0 BH INT (61.099 10mm)</v>
      </c>
      <c r="K86" t="str">
        <f>CONCATENATE("DESS-PM",G86,"-",A86)</f>
        <v>DESS-PM10mm-61.099</v>
      </c>
      <c r="L86" t="str">
        <f>CONCATENATE("DESS",M86)</f>
        <v>DESSOther</v>
      </c>
      <c r="M86" s="6" t="s">
        <v>371</v>
      </c>
      <c r="N86">
        <f t="shared" si="1"/>
        <v>990</v>
      </c>
      <c r="O86" s="10" t="s">
        <v>388</v>
      </c>
    </row>
    <row r="87" spans="1:15" x14ac:dyDescent="0.25">
      <c r="A87" t="s">
        <v>133</v>
      </c>
      <c r="B87" t="s">
        <v>134</v>
      </c>
      <c r="C87" t="s">
        <v>261</v>
      </c>
      <c r="D87" t="s">
        <v>5</v>
      </c>
      <c r="E87" s="4">
        <v>45</v>
      </c>
      <c r="F87" s="5">
        <v>46.8</v>
      </c>
      <c r="G87" s="5" t="str">
        <f>IF(ISERR(FIND("mm",B87)),"",MID(B87,SEARCH("mm",B87)-2,4))</f>
        <v>10mm</v>
      </c>
      <c r="H87" t="s">
        <v>332</v>
      </c>
      <c r="I87" t="str">
        <f>IF(ISERR(FIND(" (",H87)),H87,LEFT(H87,FIND(" (",H87)-1))</f>
        <v/>
      </c>
      <c r="J87" t="str">
        <f>CONCATENATE(C87," ",I87," (",A87," ",G87,")")</f>
        <v>Dentsply Ankylos® C/X  (61.250 10mm)</v>
      </c>
      <c r="K87" t="str">
        <f>CONCATENATE("DESS-PM",G87,"-",A87)</f>
        <v>DESS-PM10mm-61.250</v>
      </c>
      <c r="L87" t="str">
        <f>CONCATENATE("DESS",M87)</f>
        <v>DESSOther</v>
      </c>
      <c r="M87" s="6" t="s">
        <v>371</v>
      </c>
      <c r="N87">
        <f t="shared" si="1"/>
        <v>990</v>
      </c>
      <c r="O87" s="10" t="s">
        <v>388</v>
      </c>
    </row>
    <row r="88" spans="1:15" x14ac:dyDescent="0.25">
      <c r="A88" t="s">
        <v>145</v>
      </c>
      <c r="B88" t="s">
        <v>146</v>
      </c>
      <c r="C88" t="s">
        <v>238</v>
      </c>
      <c r="D88" t="s">
        <v>5</v>
      </c>
      <c r="E88" s="4">
        <v>45</v>
      </c>
      <c r="F88" s="5">
        <v>46.8</v>
      </c>
      <c r="G88" s="5" t="str">
        <f>IF(ISERR(FIND("mm",B88)),"",MID(B88,SEARCH("mm",B88)-2,4))</f>
        <v>14mm</v>
      </c>
      <c r="H88" t="s">
        <v>278</v>
      </c>
      <c r="I88" t="str">
        <f>IF(ISERR(FIND(" (",H88)),H88,LEFT(H88,FIND(" (",H88)-1))</f>
        <v>RP</v>
      </c>
      <c r="J88" t="str">
        <f>CONCATENATE(C88," ",I88," (",A88," ",G88,")")</f>
        <v>3i Certain® RP (62.015 14mm)</v>
      </c>
      <c r="K88" t="str">
        <f>CONCATENATE("DESS-PM",G88,"-",A88)</f>
        <v>DESS-PM14mm-62.015</v>
      </c>
      <c r="L88" t="str">
        <f>CONCATENATE("DESS",M88)</f>
        <v>DESSOther</v>
      </c>
      <c r="M88" s="6" t="s">
        <v>371</v>
      </c>
      <c r="N88">
        <f t="shared" si="1"/>
        <v>1100</v>
      </c>
      <c r="O88" s="10" t="s">
        <v>388</v>
      </c>
    </row>
    <row r="89" spans="1:15" x14ac:dyDescent="0.25">
      <c r="A89" t="s">
        <v>147</v>
      </c>
      <c r="B89" t="s">
        <v>148</v>
      </c>
      <c r="C89" t="s">
        <v>238</v>
      </c>
      <c r="D89" t="s">
        <v>5</v>
      </c>
      <c r="E89" s="4">
        <v>45</v>
      </c>
      <c r="F89" s="5">
        <v>46.8</v>
      </c>
      <c r="G89" s="5" t="str">
        <f>IF(ISERR(FIND("mm",B89)),"",MID(B89,SEARCH("mm",B89)-2,4))</f>
        <v>14mm</v>
      </c>
      <c r="H89" t="s">
        <v>279</v>
      </c>
      <c r="I89" t="str">
        <f>IF(ISERR(FIND(" (",H89)),H89,LEFT(H89,FIND(" (",H89)-1))</f>
        <v>WP</v>
      </c>
      <c r="J89" t="str">
        <f>CONCATENATE(C89," ",I89," (",A89," ",G89,")")</f>
        <v>3i Certain® WP (62.016 14mm)</v>
      </c>
      <c r="K89" t="str">
        <f>CONCATENATE("DESS-PM",G89,"-",A89)</f>
        <v>DESS-PM14mm-62.016</v>
      </c>
      <c r="L89" t="str">
        <f>CONCATENATE("DESS",M89)</f>
        <v>DESSOther</v>
      </c>
      <c r="M89" s="6" t="s">
        <v>371</v>
      </c>
      <c r="N89">
        <f t="shared" si="1"/>
        <v>1100</v>
      </c>
      <c r="O89" s="10" t="s">
        <v>388</v>
      </c>
    </row>
    <row r="90" spans="1:15" x14ac:dyDescent="0.25">
      <c r="A90" t="s">
        <v>149</v>
      </c>
      <c r="B90" t="s">
        <v>150</v>
      </c>
      <c r="C90" t="s">
        <v>239</v>
      </c>
      <c r="D90" t="s">
        <v>5</v>
      </c>
      <c r="E90" s="4">
        <v>45</v>
      </c>
      <c r="F90" s="5">
        <v>46.8</v>
      </c>
      <c r="G90" s="5" t="str">
        <f>IF(ISERR(FIND("mm",B90)),"",MID(B90,SEARCH("mm",B90)-2,4))</f>
        <v>14mm</v>
      </c>
      <c r="H90" t="s">
        <v>280</v>
      </c>
      <c r="I90" t="str">
        <f>IF(ISERR(FIND(" (",H90)),H90,LEFT(H90,FIND(" (",H90)-1))</f>
        <v>NP</v>
      </c>
      <c r="J90" t="str">
        <f>CONCATENATE(C90," ",I90," (",A90," ",G90,")")</f>
        <v>Zimvie® - Zimmer Screw-Vent NP (62.017 14mm)</v>
      </c>
      <c r="K90" t="str">
        <f>CONCATENATE("DESS-PM",G90,"-",A90)</f>
        <v>DESS-PM14mm-62.017</v>
      </c>
      <c r="L90" t="str">
        <f>CONCATENATE("DESS",M90)</f>
        <v>DESSOther</v>
      </c>
      <c r="M90" s="6" t="s">
        <v>371</v>
      </c>
      <c r="N90">
        <f t="shared" si="1"/>
        <v>1100</v>
      </c>
      <c r="O90" s="10" t="s">
        <v>388</v>
      </c>
    </row>
    <row r="91" spans="1:15" x14ac:dyDescent="0.25">
      <c r="A91" t="s">
        <v>151</v>
      </c>
      <c r="B91" t="s">
        <v>152</v>
      </c>
      <c r="C91" t="s">
        <v>239</v>
      </c>
      <c r="D91" t="s">
        <v>5</v>
      </c>
      <c r="E91" s="4">
        <v>45</v>
      </c>
      <c r="F91" s="5">
        <v>46.8</v>
      </c>
      <c r="G91" s="5" t="str">
        <f>IF(ISERR(FIND("mm",B91)),"",MID(B91,SEARCH("mm",B91)-2,4))</f>
        <v>14mm</v>
      </c>
      <c r="H91" t="s">
        <v>334</v>
      </c>
      <c r="I91" t="str">
        <f>IF(ISERR(FIND(" (",H91)),H91,LEFT(H91,FIND(" (",H91)-1))</f>
        <v>RP</v>
      </c>
      <c r="J91" t="str">
        <f>CONCATENATE(C91," ",I91," (",A91," ",G91,")")</f>
        <v>Zimvie® - Zimmer Screw-Vent RP (62.018 14mm)</v>
      </c>
      <c r="K91" t="str">
        <f>CONCATENATE("DESS-PM",G91,"-",A91)</f>
        <v>DESS-PM14mm-62.018</v>
      </c>
      <c r="L91" t="str">
        <f>CONCATENATE("DESS",M91)</f>
        <v>DESSOther</v>
      </c>
      <c r="M91" s="6" t="s">
        <v>371</v>
      </c>
      <c r="N91">
        <f t="shared" si="1"/>
        <v>1100</v>
      </c>
      <c r="O91" s="10" t="s">
        <v>388</v>
      </c>
    </row>
    <row r="92" spans="1:15" x14ac:dyDescent="0.25">
      <c r="A92" t="s">
        <v>153</v>
      </c>
      <c r="B92" t="s">
        <v>154</v>
      </c>
      <c r="C92" t="s">
        <v>239</v>
      </c>
      <c r="D92" t="s">
        <v>5</v>
      </c>
      <c r="E92" s="4">
        <v>45</v>
      </c>
      <c r="F92" s="5">
        <v>46.8</v>
      </c>
      <c r="G92" s="5" t="str">
        <f>IF(ISERR(FIND("mm",B92)),"",MID(B92,SEARCH("mm",B92)-2,4))</f>
        <v>14mm</v>
      </c>
      <c r="H92" t="s">
        <v>335</v>
      </c>
      <c r="I92" t="str">
        <f>IF(ISERR(FIND(" (",H92)),H92,LEFT(H92,FIND(" (",H92)-1))</f>
        <v>WP</v>
      </c>
      <c r="J92" t="str">
        <f>CONCATENATE(C92," ",I92," (",A92," ",G92,")")</f>
        <v>Zimvie® - Zimmer Screw-Vent WP (62.019 14mm)</v>
      </c>
      <c r="K92" t="str">
        <f>CONCATENATE("DESS-PM",G92,"-",A92)</f>
        <v>DESS-PM14mm-62.019</v>
      </c>
      <c r="L92" t="str">
        <f>CONCATENATE("DESS",M92)</f>
        <v>DESSOther</v>
      </c>
      <c r="M92" s="6" t="s">
        <v>371</v>
      </c>
      <c r="N92">
        <f t="shared" si="1"/>
        <v>1100</v>
      </c>
      <c r="O92" s="10" t="s">
        <v>388</v>
      </c>
    </row>
    <row r="93" spans="1:15" x14ac:dyDescent="0.25">
      <c r="A93" t="s">
        <v>155</v>
      </c>
      <c r="B93" t="s">
        <v>230</v>
      </c>
      <c r="C93" t="s">
        <v>240</v>
      </c>
      <c r="D93" t="s">
        <v>5</v>
      </c>
      <c r="E93" s="4">
        <v>45</v>
      </c>
      <c r="F93" s="5">
        <v>46.8</v>
      </c>
      <c r="G93" s="5" t="str">
        <f>IF(ISERR(FIND("mm",B93)),"",MID(B93,SEARCH("mm",B93)-2,4))</f>
        <v>14mm</v>
      </c>
      <c r="H93" t="s">
        <v>336</v>
      </c>
      <c r="I93" t="str">
        <f>IF(ISERR(FIND(" (",H93)),H93,LEFT(H93,FIND(" (",H93)-1))</f>
        <v xml:space="preserve">3.7 BH EXT </v>
      </c>
      <c r="J93" t="str">
        <f>CONCATENATE(C93," ",I93," (",A93," ",G93,")")</f>
        <v>BioHorizons® External 3.7 BH EXT  (62.020 14mm)</v>
      </c>
      <c r="K93" t="str">
        <f>CONCATENATE("DESS-PM",G93,"-",A93)</f>
        <v>DESS-PM14mm-62.020</v>
      </c>
      <c r="L93" t="str">
        <f>CONCATENATE("DESS",M93)</f>
        <v>DESSOther</v>
      </c>
      <c r="M93" s="6" t="s">
        <v>371</v>
      </c>
      <c r="N93">
        <f t="shared" si="1"/>
        <v>1100</v>
      </c>
      <c r="O93" s="10" t="s">
        <v>388</v>
      </c>
    </row>
    <row r="94" spans="1:15" x14ac:dyDescent="0.25">
      <c r="A94" t="s">
        <v>156</v>
      </c>
      <c r="B94" t="s">
        <v>231</v>
      </c>
      <c r="C94" t="s">
        <v>240</v>
      </c>
      <c r="D94" t="s">
        <v>5</v>
      </c>
      <c r="E94" s="4">
        <v>45</v>
      </c>
      <c r="F94" s="5">
        <v>46.8</v>
      </c>
      <c r="G94" s="5" t="str">
        <f>IF(ISERR(FIND("mm",B94)),"",MID(B94,SEARCH("mm",B94)-2,4))</f>
        <v>14mm</v>
      </c>
      <c r="H94" t="s">
        <v>337</v>
      </c>
      <c r="I94" t="str">
        <f>IF(ISERR(FIND(" (",H94)),H94,LEFT(H94,FIND(" (",H94)-1))</f>
        <v>4.2 BH EXT</v>
      </c>
      <c r="J94" t="str">
        <f>CONCATENATE(C94," ",I94," (",A94," ",G94,")")</f>
        <v>BioHorizons® External 4.2 BH EXT (62.021 14mm)</v>
      </c>
      <c r="K94" t="str">
        <f>CONCATENATE("DESS-PM",G94,"-",A94)</f>
        <v>DESS-PM14mm-62.021</v>
      </c>
      <c r="L94" t="str">
        <f>CONCATENATE("DESS",M94)</f>
        <v>DESSOther</v>
      </c>
      <c r="M94" s="6" t="s">
        <v>371</v>
      </c>
      <c r="N94">
        <f t="shared" si="1"/>
        <v>1100</v>
      </c>
      <c r="O94" s="10" t="s">
        <v>388</v>
      </c>
    </row>
    <row r="95" spans="1:15" x14ac:dyDescent="0.25">
      <c r="A95" t="s">
        <v>157</v>
      </c>
      <c r="B95" t="s">
        <v>232</v>
      </c>
      <c r="C95" t="s">
        <v>240</v>
      </c>
      <c r="D95" t="s">
        <v>5</v>
      </c>
      <c r="E95" s="4">
        <v>45</v>
      </c>
      <c r="F95" s="5">
        <v>46.8</v>
      </c>
      <c r="G95" s="5" t="str">
        <f>IF(ISERR(FIND("mm",B95)),"",MID(B95,SEARCH("mm",B95)-2,4))</f>
        <v>14mm</v>
      </c>
      <c r="H95" t="s">
        <v>338</v>
      </c>
      <c r="I95" t="str">
        <f>IF(ISERR(FIND(" (",H95)),H95,LEFT(H95,FIND(" (",H95)-1))</f>
        <v>5.2 BH EXT</v>
      </c>
      <c r="J95" t="str">
        <f>CONCATENATE(C95," ",I95," (",A95," ",G95,")")</f>
        <v>BioHorizons® External 5.2 BH EXT (62.022 14mm)</v>
      </c>
      <c r="K95" t="str">
        <f>CONCATENATE("DESS-PM",G95,"-",A95)</f>
        <v>DESS-PM14mm-62.022</v>
      </c>
      <c r="L95" t="str">
        <f>CONCATENATE("DESS",M95)</f>
        <v>DESSOther</v>
      </c>
      <c r="M95" s="6" t="s">
        <v>371</v>
      </c>
      <c r="N95">
        <f t="shared" si="1"/>
        <v>1100</v>
      </c>
      <c r="O95" s="10" t="s">
        <v>388</v>
      </c>
    </row>
    <row r="96" spans="1:15" x14ac:dyDescent="0.25">
      <c r="A96" t="s">
        <v>162</v>
      </c>
      <c r="B96" t="s">
        <v>163</v>
      </c>
      <c r="C96" t="s">
        <v>242</v>
      </c>
      <c r="D96" t="s">
        <v>5</v>
      </c>
      <c r="E96" s="4">
        <v>45</v>
      </c>
      <c r="F96" s="5">
        <v>46.8</v>
      </c>
      <c r="G96" s="5" t="str">
        <f>IF(ISERR(FIND("mm",B96)),"",MID(B96,SEARCH("mm",B96)-2,4))</f>
        <v>14mm</v>
      </c>
      <c r="H96" t="s">
        <v>262</v>
      </c>
      <c r="I96" t="str">
        <f>IF(ISERR(FIND(" (",H96)),H96,LEFT(H96,FIND(" (",H96)-1))</f>
        <v>GM</v>
      </c>
      <c r="J96" t="str">
        <f>CONCATENATE(C96," ",I96," (",A96," ",G96,")")</f>
        <v>Neodent Grand Morse® GM (62.035 14mm)</v>
      </c>
      <c r="K96" t="str">
        <f>CONCATENATE("DESS-PM",G96,"-",A96)</f>
        <v>DESS-PM14mm-62.035</v>
      </c>
      <c r="L96" t="str">
        <f>CONCATENATE("DESS",M96)</f>
        <v>DESSOther</v>
      </c>
      <c r="M96" s="6" t="s">
        <v>371</v>
      </c>
      <c r="N96">
        <f t="shared" si="1"/>
        <v>1100</v>
      </c>
      <c r="O96" s="10" t="s">
        <v>388</v>
      </c>
    </row>
    <row r="97" spans="1:15" x14ac:dyDescent="0.25">
      <c r="A97" t="s">
        <v>164</v>
      </c>
      <c r="B97" t="s">
        <v>165</v>
      </c>
      <c r="C97" t="s">
        <v>243</v>
      </c>
      <c r="D97" t="s">
        <v>5</v>
      </c>
      <c r="E97" s="4">
        <v>31.5</v>
      </c>
      <c r="F97" s="5">
        <v>32.76</v>
      </c>
      <c r="G97" s="5" t="str">
        <f>IF(ISERR(FIND("mm",B97)),"",MID(B97,SEARCH("mm",B97)-2,4))</f>
        <v>14mm</v>
      </c>
      <c r="H97" t="s">
        <v>340</v>
      </c>
      <c r="I97" t="str">
        <f>IF(ISERR(FIND(" (",H97)),H97,LEFT(H97,FIND(" (",H97)-1))</f>
        <v>RP</v>
      </c>
      <c r="J97" t="str">
        <f>CONCATENATE(C97," ",I97," (",A97," ",G97,")")</f>
        <v>Dentsply Friadent Xive® RP (62.039 14mm)</v>
      </c>
      <c r="K97" t="str">
        <f>CONCATENATE("DESS-PM",G97,"-",A97)</f>
        <v>DESS-PM14mm-62.039</v>
      </c>
      <c r="L97" t="str">
        <f>CONCATENATE("DESS",M97)</f>
        <v>DESSOther</v>
      </c>
      <c r="M97" s="6" t="s">
        <v>371</v>
      </c>
      <c r="N97">
        <f t="shared" si="1"/>
        <v>1100</v>
      </c>
      <c r="O97" s="10" t="s">
        <v>388</v>
      </c>
    </row>
    <row r="98" spans="1:15" x14ac:dyDescent="0.25">
      <c r="A98" t="s">
        <v>166</v>
      </c>
      <c r="B98" t="s">
        <v>167</v>
      </c>
      <c r="C98" t="s">
        <v>243</v>
      </c>
      <c r="D98" t="s">
        <v>5</v>
      </c>
      <c r="E98" s="4">
        <v>31.5</v>
      </c>
      <c r="F98" s="5">
        <v>32.76</v>
      </c>
      <c r="G98" s="5" t="str">
        <f>IF(ISERR(FIND("mm",B98)),"",MID(B98,SEARCH("mm",B98)-2,4))</f>
        <v>14mm</v>
      </c>
      <c r="H98" t="s">
        <v>341</v>
      </c>
      <c r="I98" t="str">
        <f>IF(ISERR(FIND(" (",H98)),H98,LEFT(H98,FIND(" (",H98)-1))</f>
        <v>WP 4.5</v>
      </c>
      <c r="J98" t="str">
        <f>CONCATENATE(C98," ",I98," (",A98," ",G98,")")</f>
        <v>Dentsply Friadent Xive® WP 4.5 (62.040 14mm)</v>
      </c>
      <c r="K98" t="str">
        <f>CONCATENATE("DESS-PM",G98,"-",A98)</f>
        <v>DESS-PM14mm-62.040</v>
      </c>
      <c r="L98" t="str">
        <f>CONCATENATE("DESS",M98)</f>
        <v>DESSOther</v>
      </c>
      <c r="M98" s="6" t="s">
        <v>371</v>
      </c>
      <c r="N98">
        <f t="shared" si="1"/>
        <v>1100</v>
      </c>
      <c r="O98" s="10" t="s">
        <v>388</v>
      </c>
    </row>
    <row r="99" spans="1:15" x14ac:dyDescent="0.25">
      <c r="A99" t="s">
        <v>194</v>
      </c>
      <c r="B99" t="s">
        <v>195</v>
      </c>
      <c r="C99" t="s">
        <v>243</v>
      </c>
      <c r="D99" t="s">
        <v>5</v>
      </c>
      <c r="E99" s="4">
        <v>31.5</v>
      </c>
      <c r="F99" s="5">
        <v>32.76</v>
      </c>
      <c r="G99" s="5" t="str">
        <f>IF(ISERR(FIND("mm",B99)),"",MID(B99,SEARCH("mm",B99)-2,4))</f>
        <v>14mm</v>
      </c>
      <c r="H99" t="s">
        <v>308</v>
      </c>
      <c r="I99" t="str">
        <f>IF(ISERR(FIND(" (",H99)),H99,LEFT(H99,FIND(" (",H99)-1))</f>
        <v>5.5</v>
      </c>
      <c r="J99" t="str">
        <f>CONCATENATE(C99," ",I99," (",A99," ",G99,")")</f>
        <v>Dentsply Friadent Xive® 5.5 (62.071 14mm)</v>
      </c>
      <c r="K99" t="str">
        <f>CONCATENATE("DESS-PM",G99,"-",A99)</f>
        <v>DESS-PM14mm-62.071</v>
      </c>
      <c r="L99" t="str">
        <f>CONCATENATE("DESS",M99)</f>
        <v>DESSOther</v>
      </c>
      <c r="M99" s="6" t="s">
        <v>371</v>
      </c>
      <c r="N99">
        <f t="shared" si="1"/>
        <v>1100</v>
      </c>
      <c r="O99" s="10" t="s">
        <v>388</v>
      </c>
    </row>
    <row r="100" spans="1:15" x14ac:dyDescent="0.25">
      <c r="A100" t="s">
        <v>206</v>
      </c>
      <c r="B100" t="s">
        <v>207</v>
      </c>
      <c r="C100" t="s">
        <v>255</v>
      </c>
      <c r="D100" t="s">
        <v>5</v>
      </c>
      <c r="E100" s="4">
        <v>45</v>
      </c>
      <c r="F100" s="5">
        <v>46.8</v>
      </c>
      <c r="G100" s="5" t="str">
        <f>IF(ISERR(FIND("mm",B100)),"",MID(B100,SEARCH("mm",B100)-2,4))</f>
        <v>14mm</v>
      </c>
      <c r="H100" t="s">
        <v>347</v>
      </c>
      <c r="I100" t="str">
        <f>IF(ISERR(FIND(" (",H100)),H100,LEFT(H100,FIND(" (",H100)-1))</f>
        <v>ICX</v>
      </c>
      <c r="J100" t="str">
        <f>CONCATENATE(C100," ",I100," (",A100," ",G100,")")</f>
        <v>Medentis ICX® ICX (62.080 14mm)</v>
      </c>
      <c r="K100" t="str">
        <f>CONCATENATE("DESS-PM",G100,"-",A100)</f>
        <v>DESS-PM14mm-62.080</v>
      </c>
      <c r="L100" t="str">
        <f>CONCATENATE("DESS",M100)</f>
        <v>DESSOther</v>
      </c>
      <c r="M100" s="6" t="s">
        <v>371</v>
      </c>
      <c r="N100">
        <f t="shared" si="1"/>
        <v>1100</v>
      </c>
      <c r="O100" s="10" t="s">
        <v>388</v>
      </c>
    </row>
    <row r="101" spans="1:15" x14ac:dyDescent="0.25">
      <c r="A101" t="s">
        <v>208</v>
      </c>
      <c r="B101" t="s">
        <v>209</v>
      </c>
      <c r="C101" t="s">
        <v>258</v>
      </c>
      <c r="D101" t="s">
        <v>5</v>
      </c>
      <c r="E101" s="4">
        <v>45</v>
      </c>
      <c r="F101" s="5">
        <v>46.8</v>
      </c>
      <c r="G101" s="5" t="str">
        <f>IF(ISERR(FIND("mm",B101)),"",MID(B101,SEARCH("mm",B101)-2,4))</f>
        <v>14mm</v>
      </c>
      <c r="H101" t="s">
        <v>348</v>
      </c>
      <c r="I101" t="str">
        <f>IF(ISERR(FIND(" (",H101)),H101,LEFT(H101,FIND(" (",H101)-1))</f>
        <v>4.5 BH INT</v>
      </c>
      <c r="J101" t="str">
        <f>CONCATENATE(C101," ",I101," (",A101," ",G101,")")</f>
        <v>BioHorizons® internal 4.5 BH INT (62.088 14mm)</v>
      </c>
      <c r="K101" t="str">
        <f>CONCATENATE("DESS-PM",G101,"-",A101)</f>
        <v>DESS-PM14mm-62.088</v>
      </c>
      <c r="L101" t="str">
        <f>CONCATENATE("DESS",M101)</f>
        <v>DESSOther</v>
      </c>
      <c r="M101" s="6" t="s">
        <v>371</v>
      </c>
      <c r="N101">
        <f t="shared" si="1"/>
        <v>1100</v>
      </c>
      <c r="O101" s="10" t="s">
        <v>388</v>
      </c>
    </row>
    <row r="102" spans="1:15" x14ac:dyDescent="0.25">
      <c r="A102" t="s">
        <v>210</v>
      </c>
      <c r="B102" t="s">
        <v>211</v>
      </c>
      <c r="C102" t="s">
        <v>258</v>
      </c>
      <c r="D102" t="s">
        <v>5</v>
      </c>
      <c r="E102" s="4">
        <v>45</v>
      </c>
      <c r="F102" s="5">
        <v>46.8</v>
      </c>
      <c r="G102" s="5" t="str">
        <f>IF(ISERR(FIND("mm",B102)),"",MID(B102,SEARCH("mm",B102)-2,4))</f>
        <v>14mm</v>
      </c>
      <c r="H102" t="s">
        <v>349</v>
      </c>
      <c r="I102" t="str">
        <f>IF(ISERR(FIND(" (",H102)),H102,LEFT(H102,FIND(" (",H102)-1))</f>
        <v>5.7 BH INT</v>
      </c>
      <c r="J102" t="str">
        <f>CONCATENATE(C102," ",I102," (",A102," ",G102,")")</f>
        <v>BioHorizons® internal 5.7 BH INT (62.089 14mm)</v>
      </c>
      <c r="K102" t="str">
        <f>CONCATENATE("DESS-PM",G102,"-",A102)</f>
        <v>DESS-PM14mm-62.089</v>
      </c>
      <c r="L102" t="str">
        <f>CONCATENATE("DESS",M102)</f>
        <v>DESSOther</v>
      </c>
      <c r="M102" s="6" t="s">
        <v>371</v>
      </c>
      <c r="N102">
        <f t="shared" si="1"/>
        <v>1100</v>
      </c>
      <c r="O102" s="10" t="s">
        <v>388</v>
      </c>
    </row>
    <row r="103" spans="1:15" x14ac:dyDescent="0.25">
      <c r="A103" t="s">
        <v>214</v>
      </c>
      <c r="B103" t="s">
        <v>215</v>
      </c>
      <c r="C103" t="s">
        <v>260</v>
      </c>
      <c r="D103" t="s">
        <v>5</v>
      </c>
      <c r="E103" s="4">
        <v>45</v>
      </c>
      <c r="F103" s="5">
        <v>46.8</v>
      </c>
      <c r="G103" s="5" t="str">
        <f>IF(ISERR(FIND("mm",B103)),"",MID(B103,SEARCH("mm",B103)-2,4))</f>
        <v>14mm</v>
      </c>
      <c r="H103" t="s">
        <v>327</v>
      </c>
      <c r="I103" t="str">
        <f>IF(ISERR(FIND(" (",H103)),H103,LEFT(H103,FIND(" (",H103)-1))</f>
        <v>5.5 Bego Semados</v>
      </c>
      <c r="J103" t="str">
        <f>CONCATENATE(C103," ",I103," (",A103," ",G103,")")</f>
        <v>Bego Semados® 5.5 Bego Semados (62.094 14mm)</v>
      </c>
      <c r="K103" t="str">
        <f>CONCATENATE("DESS-PM",G103,"-",A103)</f>
        <v>DESS-PM14mm-62.094</v>
      </c>
      <c r="L103" t="str">
        <f>CONCATENATE("DESS",M103)</f>
        <v>DESSOther</v>
      </c>
      <c r="M103" s="6" t="s">
        <v>371</v>
      </c>
      <c r="N103">
        <f t="shared" si="1"/>
        <v>1100</v>
      </c>
      <c r="O103" s="10" t="s">
        <v>388</v>
      </c>
    </row>
    <row r="104" spans="1:15" x14ac:dyDescent="0.25">
      <c r="A104" t="s">
        <v>16</v>
      </c>
      <c r="B104" t="s">
        <v>17</v>
      </c>
      <c r="C104" t="s">
        <v>236</v>
      </c>
      <c r="D104" t="s">
        <v>5</v>
      </c>
      <c r="E104" s="4">
        <v>45</v>
      </c>
      <c r="F104" s="5">
        <v>46.8</v>
      </c>
      <c r="G104" s="5" t="str">
        <f>IF(ISERR(FIND("mm",B104)),"",MID(B104,SEARCH("mm",B104)-2,4))</f>
        <v>10mm</v>
      </c>
      <c r="H104" t="s">
        <v>273</v>
      </c>
      <c r="I104" t="str">
        <f>IF(ISERR(FIND(" (",H104)),H104,LEFT(H104,FIND(" (",H104)-1))</f>
        <v>RN</v>
      </c>
      <c r="J104" t="str">
        <f>CONCATENATE(C104," ",I104," (",A104," ",G104,")")</f>
        <v>Straumann® Tissue level &amp; synocta® RN (61.009 10mm)</v>
      </c>
      <c r="K104" t="str">
        <f>CONCATENATE("DESS-PM",G104,"-",A104)</f>
        <v>DESS-PM10mm-61.009</v>
      </c>
      <c r="L104" t="str">
        <f>CONCATENATE("DESS",M104)</f>
        <v>DESSStraumann</v>
      </c>
      <c r="M104" s="6" t="s">
        <v>368</v>
      </c>
      <c r="N104">
        <f t="shared" si="1"/>
        <v>990</v>
      </c>
      <c r="O104" s="10" t="s">
        <v>389</v>
      </c>
    </row>
    <row r="105" spans="1:15" x14ac:dyDescent="0.25">
      <c r="A105" t="s">
        <v>54</v>
      </c>
      <c r="B105" t="s">
        <v>55</v>
      </c>
      <c r="C105" t="s">
        <v>245</v>
      </c>
      <c r="D105" t="s">
        <v>5</v>
      </c>
      <c r="E105" s="4">
        <v>45</v>
      </c>
      <c r="F105" s="5">
        <v>46.8</v>
      </c>
      <c r="G105" s="5" t="str">
        <f>IF(ISERR(FIND("mm",B105)),"",MID(B105,SEARCH("mm",B105)-2,4))</f>
        <v>10mm</v>
      </c>
      <c r="H105" t="s">
        <v>293</v>
      </c>
      <c r="I105" t="str">
        <f>IF(ISERR(FIND(" (",H105)),H105,LEFT(H105,FIND(" (",H105)-1))</f>
        <v>NP</v>
      </c>
      <c r="J105" t="str">
        <f>CONCATENATE(C105," ",I105," (",A105," ",G105,")")</f>
        <v>Straumann ® Bone level ® Bone level NP (61.043 10mm)</v>
      </c>
      <c r="K105" t="str">
        <f>CONCATENATE("DESS-PM",G105,"-",A105)</f>
        <v>DESS-PM10mm-61.043</v>
      </c>
      <c r="L105" t="str">
        <f>CONCATENATE("DESS",M105)</f>
        <v>DESSStraumann</v>
      </c>
      <c r="M105" s="6" t="s">
        <v>368</v>
      </c>
      <c r="N105">
        <f t="shared" si="1"/>
        <v>990</v>
      </c>
      <c r="O105" s="10" t="s">
        <v>389</v>
      </c>
    </row>
    <row r="106" spans="1:15" x14ac:dyDescent="0.25">
      <c r="A106" t="s">
        <v>56</v>
      </c>
      <c r="B106" t="s">
        <v>227</v>
      </c>
      <c r="C106" t="s">
        <v>245</v>
      </c>
      <c r="D106" t="s">
        <v>5</v>
      </c>
      <c r="E106" s="4">
        <v>45</v>
      </c>
      <c r="F106" s="5">
        <v>46.8</v>
      </c>
      <c r="G106" s="5" t="str">
        <f>IF(ISERR(FIND("mm",B106)),"",MID(B106,SEARCH("mm",B106)-2,4))</f>
        <v>10mm</v>
      </c>
      <c r="H106" t="s">
        <v>294</v>
      </c>
      <c r="I106" t="str">
        <f>IF(ISERR(FIND(" (",H106)),H106,LEFT(H106,FIND(" (",H106)-1))</f>
        <v>RP</v>
      </c>
      <c r="J106" t="str">
        <f>CONCATENATE(C106," ",I106," (",A106," ",G106,")")</f>
        <v>Straumann ® Bone level ® Bone level RP (61.044 10mm)</v>
      </c>
      <c r="K106" t="str">
        <f>CONCATENATE("DESS-PM",G106,"-",A106)</f>
        <v>DESS-PM10mm-61.044</v>
      </c>
      <c r="L106" t="str">
        <f>CONCATENATE("DESS",M106)</f>
        <v>DESSStraumann</v>
      </c>
      <c r="M106" s="6" t="s">
        <v>368</v>
      </c>
      <c r="N106">
        <f t="shared" si="1"/>
        <v>990</v>
      </c>
      <c r="O106" s="10" t="s">
        <v>389</v>
      </c>
    </row>
    <row r="107" spans="1:15" x14ac:dyDescent="0.25">
      <c r="A107" t="s">
        <v>57</v>
      </c>
      <c r="B107" t="s">
        <v>58</v>
      </c>
      <c r="C107" t="s">
        <v>236</v>
      </c>
      <c r="D107" t="s">
        <v>5</v>
      </c>
      <c r="E107" s="4">
        <v>45</v>
      </c>
      <c r="F107" s="5">
        <v>46.8</v>
      </c>
      <c r="G107" s="5" t="str">
        <f>IF(ISERR(FIND("mm",B107)),"",MID(B107,SEARCH("mm",B107)-2,4))</f>
        <v>10mm</v>
      </c>
      <c r="H107" t="s">
        <v>295</v>
      </c>
      <c r="I107" t="str">
        <f>IF(ISERR(FIND(" (",H107)),H107,LEFT(H107,FIND(" (",H107)-1))</f>
        <v>WN</v>
      </c>
      <c r="J107" t="str">
        <f>CONCATENATE(C107," ",I107," (",A107," ",G107,")")</f>
        <v>Straumann® Tissue level &amp; synocta® WN (61.045 10mm)</v>
      </c>
      <c r="K107" t="str">
        <f>CONCATENATE("DESS-PM",G107,"-",A107)</f>
        <v>DESS-PM10mm-61.045</v>
      </c>
      <c r="L107" t="str">
        <f>CONCATENATE("DESS",M107)</f>
        <v>DESSStraumann</v>
      </c>
      <c r="M107" s="6" t="s">
        <v>368</v>
      </c>
      <c r="N107">
        <f t="shared" si="1"/>
        <v>990</v>
      </c>
      <c r="O107" s="10" t="s">
        <v>389</v>
      </c>
    </row>
    <row r="108" spans="1:15" x14ac:dyDescent="0.25">
      <c r="A108" t="s">
        <v>69</v>
      </c>
      <c r="B108" t="s">
        <v>70</v>
      </c>
      <c r="C108" t="s">
        <v>249</v>
      </c>
      <c r="D108" t="s">
        <v>5</v>
      </c>
      <c r="E108" s="4">
        <v>45</v>
      </c>
      <c r="F108" s="5">
        <v>46.8</v>
      </c>
      <c r="G108" s="5" t="str">
        <f>IF(ISERR(FIND("mm",B108)),"",MID(B108,SEARCH("mm",B108)-2,4))</f>
        <v>10mm</v>
      </c>
      <c r="H108" t="s">
        <v>263</v>
      </c>
      <c r="I108" t="str">
        <f>IF(ISERR(FIND(" (",H108)),H108,LEFT(H108,FIND(" (",H108)-1))</f>
        <v>RB 4.5</v>
      </c>
      <c r="J108" t="str">
        <f>CONCATENATE(C108," ",I108," (",A108," ",G108,")")</f>
        <v>Straumann® BLX RB 4.5 (61.062 10mm)</v>
      </c>
      <c r="K108" t="str">
        <f>CONCATENATE("DESS-PM",G108,"-",A108)</f>
        <v>DESS-PM10mm-61.062</v>
      </c>
      <c r="L108" t="str">
        <f>CONCATENATE("DESS",M108)</f>
        <v>DESSStraumann</v>
      </c>
      <c r="M108" s="6" t="s">
        <v>368</v>
      </c>
      <c r="N108">
        <f t="shared" si="1"/>
        <v>990</v>
      </c>
      <c r="O108" s="10" t="s">
        <v>389</v>
      </c>
    </row>
    <row r="109" spans="1:15" x14ac:dyDescent="0.25">
      <c r="A109" t="s">
        <v>83</v>
      </c>
      <c r="B109" t="s">
        <v>84</v>
      </c>
      <c r="C109" t="s">
        <v>236</v>
      </c>
      <c r="D109" t="s">
        <v>5</v>
      </c>
      <c r="E109" s="4">
        <v>45</v>
      </c>
      <c r="F109" s="5">
        <v>46.8</v>
      </c>
      <c r="G109" s="5" t="str">
        <f>IF(ISERR(FIND("mm",B109)),"",MID(B109,SEARCH("mm",B109)-2,4))</f>
        <v>10mm</v>
      </c>
      <c r="H109" t="s">
        <v>307</v>
      </c>
      <c r="I109" t="str">
        <f>IF(ISERR(FIND(" (",H109)),H109,LEFT(H109,FIND(" (",H109)-1))</f>
        <v>NNC</v>
      </c>
      <c r="J109" t="str">
        <f>CONCATENATE(C109," ",I109," (",A109," ",G109,")")</f>
        <v>Straumann® Tissue level &amp; synocta® NNC (61.070 10mm)</v>
      </c>
      <c r="K109" t="str">
        <f>CONCATENATE("DESS-PM",G109,"-",A109)</f>
        <v>DESS-PM10mm-61.070</v>
      </c>
      <c r="L109" t="str">
        <f>CONCATENATE("DESS",M109)</f>
        <v>DESSStraumann</v>
      </c>
      <c r="M109" s="6" t="s">
        <v>368</v>
      </c>
      <c r="N109">
        <f t="shared" si="1"/>
        <v>990</v>
      </c>
      <c r="O109" s="10" t="s">
        <v>389</v>
      </c>
    </row>
    <row r="110" spans="1:15" x14ac:dyDescent="0.25">
      <c r="A110" t="s">
        <v>143</v>
      </c>
      <c r="B110" t="s">
        <v>144</v>
      </c>
      <c r="C110" t="s">
        <v>236</v>
      </c>
      <c r="D110" t="s">
        <v>5</v>
      </c>
      <c r="E110" s="4">
        <v>45</v>
      </c>
      <c r="F110" s="5">
        <v>46.8</v>
      </c>
      <c r="G110" s="5" t="str">
        <f>IF(ISERR(FIND("mm",B110)),"",MID(B110,SEARCH("mm",B110)-2,4))</f>
        <v>14mm</v>
      </c>
      <c r="H110" t="s">
        <v>273</v>
      </c>
      <c r="I110" t="str">
        <f>IF(ISERR(FIND(" (",H110)),H110,LEFT(H110,FIND(" (",H110)-1))</f>
        <v>RN</v>
      </c>
      <c r="J110" t="str">
        <f>CONCATENATE(C110," ",I110," (",A110," ",G110,")")</f>
        <v>Straumann® Tissue level &amp; synocta® RN (62.009 14mm)</v>
      </c>
      <c r="K110" t="str">
        <f>CONCATENATE("DESS-PM",G110,"-",A110)</f>
        <v>DESS-PM14mm-62.009</v>
      </c>
      <c r="L110" t="str">
        <f>CONCATENATE("DESS",M110)</f>
        <v>DESSStraumann</v>
      </c>
      <c r="M110" s="6" t="s">
        <v>368</v>
      </c>
      <c r="N110">
        <f t="shared" si="1"/>
        <v>1100</v>
      </c>
      <c r="O110" s="10" t="s">
        <v>389</v>
      </c>
    </row>
    <row r="111" spans="1:15" x14ac:dyDescent="0.25">
      <c r="A111" t="s">
        <v>172</v>
      </c>
      <c r="B111" t="s">
        <v>173</v>
      </c>
      <c r="C111" t="s">
        <v>354</v>
      </c>
      <c r="D111" t="s">
        <v>5</v>
      </c>
      <c r="E111" s="4">
        <v>45</v>
      </c>
      <c r="F111" s="5">
        <v>46.8</v>
      </c>
      <c r="G111" s="5" t="str">
        <f>IF(ISERR(FIND("mm",B111)),"",MID(B111,SEARCH("mm",B111)-2,4))</f>
        <v>14mm</v>
      </c>
      <c r="H111" t="s">
        <v>293</v>
      </c>
      <c r="I111" t="str">
        <f>IF(ISERR(FIND(" (",H111)),H111,LEFT(H111,FIND(" (",H111)-1))</f>
        <v>NP</v>
      </c>
      <c r="J111" t="str">
        <f>CONCATENATE(C111," ",I111," (",A111," ",G111,")")</f>
        <v>Straumann ® Bone level NP (62.043 14mm)</v>
      </c>
      <c r="K111" t="str">
        <f>CONCATENATE("DESS-PM",G111,"-",A111)</f>
        <v>DESS-PM14mm-62.043</v>
      </c>
      <c r="L111" t="str">
        <f>CONCATENATE("DESS",M111)</f>
        <v>DESSStraumann</v>
      </c>
      <c r="M111" s="6" t="s">
        <v>368</v>
      </c>
      <c r="N111">
        <f t="shared" si="1"/>
        <v>1100</v>
      </c>
      <c r="O111" s="10" t="s">
        <v>389</v>
      </c>
    </row>
    <row r="112" spans="1:15" x14ac:dyDescent="0.25">
      <c r="A112" t="s">
        <v>174</v>
      </c>
      <c r="B112" t="s">
        <v>175</v>
      </c>
      <c r="C112" t="s">
        <v>355</v>
      </c>
      <c r="D112" t="s">
        <v>5</v>
      </c>
      <c r="E112" s="4">
        <v>45</v>
      </c>
      <c r="F112" s="5">
        <v>46.8</v>
      </c>
      <c r="G112" s="5" t="str">
        <f>IF(ISERR(FIND("mm",B112)),"",MID(B112,SEARCH("mm",B112)-2,4))</f>
        <v>14mm</v>
      </c>
      <c r="H112" t="s">
        <v>294</v>
      </c>
      <c r="I112" t="str">
        <f>IF(ISERR(FIND(" (",H112)),H112,LEFT(H112,FIND(" (",H112)-1))</f>
        <v>RP</v>
      </c>
      <c r="J112" t="str">
        <f>CONCATENATE(C112," ",I112," (",A112," ",G112,")")</f>
        <v>Straumann ® Bone level  RP (62.044 14mm)</v>
      </c>
      <c r="K112" t="str">
        <f>CONCATENATE("DESS-PM",G112,"-",A112)</f>
        <v>DESS-PM14mm-62.044</v>
      </c>
      <c r="L112" t="str">
        <f>CONCATENATE("DESS",M112)</f>
        <v>DESSStraumann</v>
      </c>
      <c r="M112" s="6" t="s">
        <v>368</v>
      </c>
      <c r="N112">
        <f t="shared" si="1"/>
        <v>1100</v>
      </c>
      <c r="O112" s="10" t="s">
        <v>389</v>
      </c>
    </row>
    <row r="113" spans="1:15" x14ac:dyDescent="0.25">
      <c r="A113" t="s">
        <v>176</v>
      </c>
      <c r="B113" t="s">
        <v>177</v>
      </c>
      <c r="C113" t="s">
        <v>236</v>
      </c>
      <c r="D113" t="s">
        <v>5</v>
      </c>
      <c r="E113" s="4">
        <v>45</v>
      </c>
      <c r="F113" s="5">
        <v>46.8</v>
      </c>
      <c r="G113" s="5" t="str">
        <f>IF(ISERR(FIND("mm",B113)),"",MID(B113,SEARCH("mm",B113)-2,4))</f>
        <v>14mm</v>
      </c>
      <c r="H113" t="s">
        <v>295</v>
      </c>
      <c r="I113" t="str">
        <f>IF(ISERR(FIND(" (",H113)),H113,LEFT(H113,FIND(" (",H113)-1))</f>
        <v>WN</v>
      </c>
      <c r="J113" t="str">
        <f>CONCATENATE(C113," ",I113," (",A113," ",G113,")")</f>
        <v>Straumann® Tissue level &amp; synocta® WN (62.045 14mm)</v>
      </c>
      <c r="K113" t="str">
        <f>CONCATENATE("DESS-PM",G113,"-",A113)</f>
        <v>DESS-PM14mm-62.045</v>
      </c>
      <c r="L113" t="str">
        <f>CONCATENATE("DESS",M113)</f>
        <v>DESSStraumann</v>
      </c>
      <c r="M113" s="6" t="s">
        <v>368</v>
      </c>
      <c r="N113">
        <f t="shared" si="1"/>
        <v>1100</v>
      </c>
      <c r="O113" s="10" t="s">
        <v>389</v>
      </c>
    </row>
    <row r="114" spans="1:15" x14ac:dyDescent="0.25">
      <c r="A114" t="s">
        <v>184</v>
      </c>
      <c r="B114" t="s">
        <v>185</v>
      </c>
      <c r="C114" t="s">
        <v>249</v>
      </c>
      <c r="D114" t="s">
        <v>5</v>
      </c>
      <c r="E114" s="4">
        <v>45</v>
      </c>
      <c r="F114" s="5">
        <v>46.8</v>
      </c>
      <c r="G114" s="5" t="str">
        <f>IF(ISERR(FIND("mm",B114)),"",MID(B114,SEARCH("mm",B114)-2,4))</f>
        <v>14mm</v>
      </c>
      <c r="H114" t="s">
        <v>265</v>
      </c>
      <c r="I114" t="str">
        <f>IF(ISERR(FIND(" (",H114)),H114,LEFT(H114,FIND(" (",H114)-1))</f>
        <v>WB 5.7</v>
      </c>
      <c r="J114" t="str">
        <f>CONCATENATE(C114," ",I114," (",A114," ",G114,")")</f>
        <v>Straumann® BLX WB 5.7 (62.063 14mm)</v>
      </c>
      <c r="K114" t="str">
        <f>CONCATENATE("DESS-PM",G114,"-",A114)</f>
        <v>DESS-PM14mm-62.063</v>
      </c>
      <c r="L114" t="str">
        <f>CONCATENATE("DESS",M114)</f>
        <v>DESSStraumann</v>
      </c>
      <c r="M114" s="6" t="s">
        <v>368</v>
      </c>
      <c r="N114">
        <f t="shared" si="1"/>
        <v>1100</v>
      </c>
      <c r="O114" s="10" t="s">
        <v>389</v>
      </c>
    </row>
  </sheetData>
  <sortState xmlns:xlrd2="http://schemas.microsoft.com/office/spreadsheetml/2017/richdata2" ref="A2:M114">
    <sortCondition ref="L1:L11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859E-EC95-4AC4-AE23-8C8FD46974AE}">
  <dimension ref="A1:G212"/>
  <sheetViews>
    <sheetView tabSelected="1" topLeftCell="A85" workbookViewId="0">
      <selection sqref="A1:G114"/>
    </sheetView>
  </sheetViews>
  <sheetFormatPr defaultColWidth="16.7109375" defaultRowHeight="18" customHeight="1" x14ac:dyDescent="0.25"/>
  <cols>
    <col min="1" max="1" width="20.7109375" style="11" bestFit="1" customWidth="1"/>
    <col min="2" max="2" width="14.28515625" style="11" bestFit="1" customWidth="1"/>
    <col min="3" max="3" width="38.85546875" style="11" customWidth="1"/>
    <col min="4" max="4" width="55.42578125" style="11" customWidth="1"/>
    <col min="5" max="5" width="15.5703125" style="11" customWidth="1"/>
    <col min="6" max="6" width="5.5703125" style="11" bestFit="1" customWidth="1"/>
    <col min="7" max="7" width="50.85546875" style="11" customWidth="1"/>
    <col min="8" max="16384" width="16.7109375" style="11"/>
  </cols>
  <sheetData>
    <row r="1" spans="1:7" ht="18" customHeight="1" x14ac:dyDescent="0.25">
      <c r="A1" t="s">
        <v>359</v>
      </c>
      <c r="B1" t="s">
        <v>360</v>
      </c>
      <c r="C1" t="s">
        <v>361</v>
      </c>
      <c r="D1" t="s">
        <v>379</v>
      </c>
      <c r="E1" t="s">
        <v>390</v>
      </c>
      <c r="F1" t="s">
        <v>393</v>
      </c>
      <c r="G1" t="s">
        <v>391</v>
      </c>
    </row>
    <row r="2" spans="1:7" ht="18" customHeight="1" x14ac:dyDescent="0.25">
      <c r="A2" s="11" t="str">
        <f>List1!K2</f>
        <v>DESS-PM10mm-61.023</v>
      </c>
      <c r="B2" s="12" t="str">
        <f>List1!L2</f>
        <v>DESSAstraTech</v>
      </c>
      <c r="C2" s="13" t="str">
        <f>List1!O2</f>
        <v>Ti Premill kompatibilní s Astra Tech®</v>
      </c>
      <c r="D2" s="12" t="str">
        <f>List1!J2</f>
        <v>Astra Tech OsseospeedTM 3.0 (61.023 10mm)</v>
      </c>
      <c r="E2" s="12" t="str">
        <f>List1!G2</f>
        <v>10mm</v>
      </c>
      <c r="F2" s="12">
        <f>List1!N2</f>
        <v>990</v>
      </c>
      <c r="G2" s="14" t="s">
        <v>392</v>
      </c>
    </row>
    <row r="3" spans="1:7" ht="18" customHeight="1" x14ac:dyDescent="0.25">
      <c r="A3" s="11" t="str">
        <f>List1!K3</f>
        <v>DESS-PM10mm-61.024</v>
      </c>
      <c r="B3" s="12" t="str">
        <f>List1!L3</f>
        <v>DESSAstraTech</v>
      </c>
      <c r="C3" s="13" t="str">
        <f>List1!O3</f>
        <v>Ti Premill kompatibilní s Astra Tech®</v>
      </c>
      <c r="D3" s="12" t="str">
        <f>List1!J3</f>
        <v>Astra Tech OsseospeedTM RP (61.024 10mm)</v>
      </c>
      <c r="E3" s="12" t="str">
        <f>List1!G3</f>
        <v>10mm</v>
      </c>
      <c r="F3" s="12">
        <f>List1!N3</f>
        <v>990</v>
      </c>
      <c r="G3" s="14" t="s">
        <v>392</v>
      </c>
    </row>
    <row r="4" spans="1:7" ht="18" customHeight="1" x14ac:dyDescent="0.25">
      <c r="A4" s="11" t="str">
        <f>List1!K4</f>
        <v>DESS-PM10mm-61.025</v>
      </c>
      <c r="B4" s="12" t="str">
        <f>List1!L4</f>
        <v>DESSAstraTech</v>
      </c>
      <c r="C4" s="13" t="str">
        <f>List1!O4</f>
        <v>Ti Premill kompatibilní s Astra Tech®</v>
      </c>
      <c r="D4" s="12" t="str">
        <f>List1!J4</f>
        <v>Astra Tech OsseospeedTM WP (61.025 10mm)</v>
      </c>
      <c r="E4" s="12" t="str">
        <f>List1!G4</f>
        <v>10mm</v>
      </c>
      <c r="F4" s="12">
        <f>List1!N4</f>
        <v>990</v>
      </c>
      <c r="G4" s="14" t="s">
        <v>392</v>
      </c>
    </row>
    <row r="5" spans="1:7" ht="18" customHeight="1" x14ac:dyDescent="0.25">
      <c r="A5" s="11" t="str">
        <f>List1!K5</f>
        <v>DESS-PM10mm-61.059</v>
      </c>
      <c r="B5" s="12" t="str">
        <f>List1!L5</f>
        <v>DESSAstraTech</v>
      </c>
      <c r="C5" s="13" t="str">
        <f>List1!O5</f>
        <v>Ti Premill kompatibilní s Astra Tech®</v>
      </c>
      <c r="D5" s="12" t="str">
        <f>List1!J5</f>
        <v>Astra Tech implant systemTM EV EV3.6 (61.059 10mm)</v>
      </c>
      <c r="E5" s="12" t="str">
        <f>List1!G5</f>
        <v>10mm</v>
      </c>
      <c r="F5" s="12">
        <f>List1!N5</f>
        <v>990</v>
      </c>
      <c r="G5" s="14" t="s">
        <v>392</v>
      </c>
    </row>
    <row r="6" spans="1:7" ht="18" customHeight="1" x14ac:dyDescent="0.25">
      <c r="A6" s="11" t="str">
        <f>List1!K6</f>
        <v>DESS-PM10mm-61.060</v>
      </c>
      <c r="B6" s="12" t="str">
        <f>List1!L6</f>
        <v>DESSAstraTech</v>
      </c>
      <c r="C6" s="13" t="str">
        <f>List1!O6</f>
        <v>Ti Premill kompatibilní s Astra Tech®</v>
      </c>
      <c r="D6" s="12" t="str">
        <f>List1!J6</f>
        <v>Astra Tech implant systemTM EV EV4.2 (61.060 10mm)</v>
      </c>
      <c r="E6" s="12" t="str">
        <f>List1!G6</f>
        <v>10mm</v>
      </c>
      <c r="F6" s="12">
        <f>List1!N6</f>
        <v>990</v>
      </c>
      <c r="G6" s="14" t="s">
        <v>392</v>
      </c>
    </row>
    <row r="7" spans="1:7" ht="18" customHeight="1" x14ac:dyDescent="0.25">
      <c r="A7" s="11" t="str">
        <f>List1!K7</f>
        <v>DESS-PM10mm-61.061</v>
      </c>
      <c r="B7" s="12" t="str">
        <f>List1!L7</f>
        <v>DESSAstraTech</v>
      </c>
      <c r="C7" s="13" t="str">
        <f>List1!O7</f>
        <v>Ti Premill kompatibilní s Astra Tech®</v>
      </c>
      <c r="D7" s="12" t="str">
        <f>List1!J7</f>
        <v>Astra Tech implant systemTM EV EV4.8 (61.061 10mm)</v>
      </c>
      <c r="E7" s="12" t="str">
        <f>List1!G7</f>
        <v>10mm</v>
      </c>
      <c r="F7" s="12">
        <f>List1!N7</f>
        <v>990</v>
      </c>
      <c r="G7" s="14" t="s">
        <v>392</v>
      </c>
    </row>
    <row r="8" spans="1:7" ht="18" customHeight="1" x14ac:dyDescent="0.25">
      <c r="A8" s="11" t="str">
        <f>List1!K8</f>
        <v>DESS-PM10mm-61.406</v>
      </c>
      <c r="B8" s="12" t="str">
        <f>List1!L8</f>
        <v>DESSAstraTech</v>
      </c>
      <c r="C8" s="13" t="str">
        <f>List1!O8</f>
        <v>Ti Premill kompatibilní s Astra Tech®</v>
      </c>
      <c r="D8" s="12" t="str">
        <f>List1!J8</f>
        <v>Astra Tech implant systemTM EV EV 3.0 (61.406 10mm)</v>
      </c>
      <c r="E8" s="12" t="str">
        <f>List1!G8</f>
        <v>10mm</v>
      </c>
      <c r="F8" s="12">
        <f>List1!N8</f>
        <v>990</v>
      </c>
      <c r="G8" s="14" t="s">
        <v>392</v>
      </c>
    </row>
    <row r="9" spans="1:7" ht="18" customHeight="1" x14ac:dyDescent="0.25">
      <c r="A9" s="11" t="str">
        <f>List1!K9</f>
        <v>DESS-PM10mm-61.407</v>
      </c>
      <c r="B9" s="12" t="str">
        <f>List1!L9</f>
        <v>DESSAstraTech</v>
      </c>
      <c r="C9" s="13" t="str">
        <f>List1!O9</f>
        <v>Ti Premill kompatibilní s Astra Tech®</v>
      </c>
      <c r="D9" s="12" t="str">
        <f>List1!J9</f>
        <v>Astra Tech implant systemTM EV EV5.4 (61.407 10mm)</v>
      </c>
      <c r="E9" s="12" t="str">
        <f>List1!G9</f>
        <v>10mm</v>
      </c>
      <c r="F9" s="12">
        <f>List1!N9</f>
        <v>990</v>
      </c>
      <c r="G9" s="14" t="s">
        <v>392</v>
      </c>
    </row>
    <row r="10" spans="1:7" ht="18" customHeight="1" x14ac:dyDescent="0.25">
      <c r="A10" s="11" t="str">
        <f>List1!K10</f>
        <v>DESS-PM14mm-62.024</v>
      </c>
      <c r="B10" s="12" t="str">
        <f>List1!L10</f>
        <v>DESSAstraTech</v>
      </c>
      <c r="C10" s="13" t="str">
        <f>List1!O10</f>
        <v>Ti Premill kompatibilní s Astra Tech®</v>
      </c>
      <c r="D10" s="12" t="str">
        <f>List1!J10</f>
        <v>Astra Tech OsseospeedTM 3.5/4.0 (62.024 14mm)</v>
      </c>
      <c r="E10" s="12" t="str">
        <f>List1!G10</f>
        <v>14mm</v>
      </c>
      <c r="F10" s="12">
        <f>List1!N10</f>
        <v>1100</v>
      </c>
      <c r="G10" s="14" t="s">
        <v>392</v>
      </c>
    </row>
    <row r="11" spans="1:7" ht="18" customHeight="1" x14ac:dyDescent="0.25">
      <c r="A11" s="11" t="str">
        <f>List1!K11</f>
        <v>DESS-PM14mm-62.025</v>
      </c>
      <c r="B11" s="12" t="str">
        <f>List1!L11</f>
        <v>DESSAstraTech</v>
      </c>
      <c r="C11" s="13" t="str">
        <f>List1!O11</f>
        <v>Ti Premill kompatibilní s Astra Tech®</v>
      </c>
      <c r="D11" s="12" t="str">
        <f>List1!J11</f>
        <v>Astra Tech OsseospeedTM 4.5/5.0 (62.025 14mm)</v>
      </c>
      <c r="E11" s="12" t="str">
        <f>List1!G11</f>
        <v>14mm</v>
      </c>
      <c r="F11" s="12">
        <f>List1!N11</f>
        <v>1100</v>
      </c>
      <c r="G11" s="14" t="s">
        <v>392</v>
      </c>
    </row>
    <row r="12" spans="1:7" ht="18" customHeight="1" x14ac:dyDescent="0.25">
      <c r="A12" s="11" t="str">
        <f>List1!K12</f>
        <v>DESS-PM14mm-62.059</v>
      </c>
      <c r="B12" s="12" t="str">
        <f>List1!L12</f>
        <v>DESSAstraTech</v>
      </c>
      <c r="C12" s="13" t="str">
        <f>List1!O12</f>
        <v>Ti Premill kompatibilní s Astra Tech®</v>
      </c>
      <c r="D12" s="12" t="str">
        <f>List1!J12</f>
        <v>Astra Tech implant systemTM EV EV3.6 (62.059 14mm)</v>
      </c>
      <c r="E12" s="12" t="str">
        <f>List1!G12</f>
        <v>14mm</v>
      </c>
      <c r="F12" s="12">
        <f>List1!N12</f>
        <v>1100</v>
      </c>
      <c r="G12" s="14" t="s">
        <v>392</v>
      </c>
    </row>
    <row r="13" spans="1:7" ht="18" customHeight="1" x14ac:dyDescent="0.25">
      <c r="A13" s="11" t="str">
        <f>List1!K13</f>
        <v>DESS-PM14mm-62.060</v>
      </c>
      <c r="B13" s="12" t="str">
        <f>List1!L13</f>
        <v>DESSAstraTech</v>
      </c>
      <c r="C13" s="13" t="str">
        <f>List1!O13</f>
        <v>Ti Premill kompatibilní s Astra Tech®</v>
      </c>
      <c r="D13" s="12" t="str">
        <f>List1!J13</f>
        <v>Astra Tech implant systemTM EV EV4.2 (62.060 14mm)</v>
      </c>
      <c r="E13" s="12" t="str">
        <f>List1!G13</f>
        <v>14mm</v>
      </c>
      <c r="F13" s="12">
        <f>List1!N13</f>
        <v>1100</v>
      </c>
      <c r="G13" s="14" t="s">
        <v>392</v>
      </c>
    </row>
    <row r="14" spans="1:7" ht="18" customHeight="1" x14ac:dyDescent="0.25">
      <c r="A14" s="11" t="str">
        <f>List1!K14</f>
        <v>DESS-PM14mm-62.061</v>
      </c>
      <c r="B14" s="12" t="str">
        <f>List1!L14</f>
        <v>DESSAstraTech</v>
      </c>
      <c r="C14" s="13" t="str">
        <f>List1!O14</f>
        <v>Ti Premill kompatibilní s Astra Tech®</v>
      </c>
      <c r="D14" s="12" t="str">
        <f>List1!J14</f>
        <v>Astra Tech implant systemTM EV EV4.8 (62.061 14mm)</v>
      </c>
      <c r="E14" s="12" t="str">
        <f>List1!G14</f>
        <v>14mm</v>
      </c>
      <c r="F14" s="12">
        <f>List1!N14</f>
        <v>1100</v>
      </c>
      <c r="G14" s="14" t="s">
        <v>392</v>
      </c>
    </row>
    <row r="15" spans="1:7" ht="18" customHeight="1" x14ac:dyDescent="0.25">
      <c r="A15" s="11" t="str">
        <f>List1!K15</f>
        <v>DESS-PM14mm-62.407</v>
      </c>
      <c r="B15" s="12" t="str">
        <f>List1!L15</f>
        <v>DESSAstraTech</v>
      </c>
      <c r="C15" s="13" t="str">
        <f>List1!O15</f>
        <v>Ti Premill kompatibilní s Astra Tech®</v>
      </c>
      <c r="D15" s="12" t="str">
        <f>List1!J15</f>
        <v>Astra Tech implant systemTM EV EV5.4 (62.407 14mm)</v>
      </c>
      <c r="E15" s="12" t="str">
        <f>List1!G15</f>
        <v>14mm</v>
      </c>
      <c r="F15" s="12">
        <f>List1!N15</f>
        <v>1100</v>
      </c>
      <c r="G15" s="14" t="s">
        <v>392</v>
      </c>
    </row>
    <row r="16" spans="1:7" ht="18" customHeight="1" x14ac:dyDescent="0.25">
      <c r="A16" s="11" t="str">
        <f>List1!K16</f>
        <v>DESS-PM10mm-61.064</v>
      </c>
      <c r="B16" s="12" t="str">
        <f>List1!L16</f>
        <v>DESSCamlog</v>
      </c>
      <c r="C16" s="13" t="str">
        <f>List1!O16</f>
        <v>Ti Premill kompatibilní s Camlog®</v>
      </c>
      <c r="D16" s="12" t="str">
        <f>List1!J16</f>
        <v>Camlog® Camlog® 3.3 (61.064 10mm)</v>
      </c>
      <c r="E16" s="12" t="str">
        <f>List1!G16</f>
        <v>10mm</v>
      </c>
      <c r="F16" s="12">
        <f>List1!N16</f>
        <v>990</v>
      </c>
      <c r="G16" s="14" t="s">
        <v>392</v>
      </c>
    </row>
    <row r="17" spans="1:7" ht="18" customHeight="1" x14ac:dyDescent="0.25">
      <c r="A17" s="11" t="str">
        <f>List1!K17</f>
        <v>DESS-PM10mm-61.065</v>
      </c>
      <c r="B17" s="12" t="str">
        <f>List1!L17</f>
        <v>DESSCamlog</v>
      </c>
      <c r="C17" s="13" t="str">
        <f>List1!O17</f>
        <v>Ti Premill kompatibilní s Camlog®</v>
      </c>
      <c r="D17" s="12" t="str">
        <f>List1!J17</f>
        <v>Camlog® Camlog® 3.8 (61.065 10mm)</v>
      </c>
      <c r="E17" s="12" t="str">
        <f>List1!G17</f>
        <v>10mm</v>
      </c>
      <c r="F17" s="12">
        <f>List1!N17</f>
        <v>990</v>
      </c>
      <c r="G17" s="14" t="s">
        <v>392</v>
      </c>
    </row>
    <row r="18" spans="1:7" ht="18" customHeight="1" x14ac:dyDescent="0.25">
      <c r="A18" s="11" t="str">
        <f>List1!K18</f>
        <v>DESS-PM10mm-61.066</v>
      </c>
      <c r="B18" s="12" t="str">
        <f>List1!L18</f>
        <v>DESSCamlog</v>
      </c>
      <c r="C18" s="13" t="str">
        <f>List1!O18</f>
        <v>Ti Premill kompatibilní s Camlog®</v>
      </c>
      <c r="D18" s="12" t="str">
        <f>List1!J18</f>
        <v>Camlog® Camlog® 4.3 (61.066 10mm)</v>
      </c>
      <c r="E18" s="12" t="str">
        <f>List1!G18</f>
        <v>10mm</v>
      </c>
      <c r="F18" s="12">
        <f>List1!N18</f>
        <v>990</v>
      </c>
      <c r="G18" s="14" t="s">
        <v>392</v>
      </c>
    </row>
    <row r="19" spans="1:7" ht="18" customHeight="1" x14ac:dyDescent="0.25">
      <c r="A19" s="11" t="str">
        <f>List1!K19</f>
        <v>DESS-PM10mm-61.067</v>
      </c>
      <c r="B19" s="12" t="str">
        <f>List1!L19</f>
        <v>DESSCamlog</v>
      </c>
      <c r="C19" s="13" t="str">
        <f>List1!O19</f>
        <v>Ti Premill kompatibilní s Camlog®</v>
      </c>
      <c r="D19" s="12" t="str">
        <f>List1!J19</f>
        <v>Camlog® Camlog® 5.0 (61.067 10mm)</v>
      </c>
      <c r="E19" s="12" t="str">
        <f>List1!G19</f>
        <v>10mm</v>
      </c>
      <c r="F19" s="12">
        <f>List1!N19</f>
        <v>990</v>
      </c>
      <c r="G19" s="14" t="s">
        <v>392</v>
      </c>
    </row>
    <row r="20" spans="1:7" ht="18" customHeight="1" x14ac:dyDescent="0.25">
      <c r="A20" s="11" t="str">
        <f>List1!K20</f>
        <v>DESS-PM10mm-61.074</v>
      </c>
      <c r="B20" s="12" t="str">
        <f>List1!L20</f>
        <v>DESSCamlog</v>
      </c>
      <c r="C20" s="13" t="str">
        <f>List1!O20</f>
        <v>Ti Premill kompatibilní s Camlog®</v>
      </c>
      <c r="D20" s="12" t="str">
        <f>List1!J20</f>
        <v>Conelog® Conelog 3.3 (61.074 10mm)</v>
      </c>
      <c r="E20" s="12" t="str">
        <f>List1!G20</f>
        <v>10mm</v>
      </c>
      <c r="F20" s="12">
        <f>List1!N20</f>
        <v>990</v>
      </c>
      <c r="G20" s="14" t="s">
        <v>392</v>
      </c>
    </row>
    <row r="21" spans="1:7" ht="18" customHeight="1" x14ac:dyDescent="0.25">
      <c r="A21" s="11" t="str">
        <f>List1!K21</f>
        <v>DESS-PM10mm-61.075</v>
      </c>
      <c r="B21" s="12" t="str">
        <f>List1!L21</f>
        <v>DESSCamlog</v>
      </c>
      <c r="C21" s="13" t="str">
        <f>List1!O21</f>
        <v>Ti Premill kompatibilní s Camlog®</v>
      </c>
      <c r="D21" s="12" t="str">
        <f>List1!J21</f>
        <v>Conelog® Conelog 3.8 / 4.3 (61.075 10mm)</v>
      </c>
      <c r="E21" s="12" t="str">
        <f>List1!G21</f>
        <v>10mm</v>
      </c>
      <c r="F21" s="12">
        <f>List1!N21</f>
        <v>990</v>
      </c>
      <c r="G21" s="14" t="s">
        <v>392</v>
      </c>
    </row>
    <row r="22" spans="1:7" ht="18" customHeight="1" x14ac:dyDescent="0.25">
      <c r="A22" s="11" t="str">
        <f>List1!K22</f>
        <v>DESS-PM10mm-61.076</v>
      </c>
      <c r="B22" s="12" t="str">
        <f>List1!L22</f>
        <v>DESSCamlog</v>
      </c>
      <c r="C22" s="13" t="str">
        <f>List1!O22</f>
        <v>Ti Premill kompatibilní s Camlog®</v>
      </c>
      <c r="D22" s="12" t="str">
        <f>List1!J22</f>
        <v>Conelog® Conelog 5.0 (61.076 10mm)</v>
      </c>
      <c r="E22" s="12" t="str">
        <f>List1!G22</f>
        <v>10mm</v>
      </c>
      <c r="F22" s="12">
        <f>List1!N22</f>
        <v>990</v>
      </c>
      <c r="G22" s="14" t="s">
        <v>392</v>
      </c>
    </row>
    <row r="23" spans="1:7" ht="18" customHeight="1" x14ac:dyDescent="0.25">
      <c r="A23" s="11" t="str">
        <f>List1!K23</f>
        <v>DESS-PM14mm-62.065</v>
      </c>
      <c r="B23" s="12" t="str">
        <f>List1!L23</f>
        <v>DESSCamlog</v>
      </c>
      <c r="C23" s="13" t="str">
        <f>List1!O23</f>
        <v>Ti Premill kompatibilní s Camlog®</v>
      </c>
      <c r="D23" s="12" t="str">
        <f>List1!J23</f>
        <v>Camlog® Camlog® 3.8 (62.065 14mm)</v>
      </c>
      <c r="E23" s="12" t="str">
        <f>List1!G23</f>
        <v>14mm</v>
      </c>
      <c r="F23" s="12">
        <f>List1!N23</f>
        <v>1100</v>
      </c>
      <c r="G23" s="14" t="s">
        <v>392</v>
      </c>
    </row>
    <row r="24" spans="1:7" ht="18" customHeight="1" x14ac:dyDescent="0.25">
      <c r="A24" s="11" t="str">
        <f>List1!K24</f>
        <v>DESS-PM14mm-62.066</v>
      </c>
      <c r="B24" s="12" t="str">
        <f>List1!L24</f>
        <v>DESSCamlog</v>
      </c>
      <c r="C24" s="13" t="str">
        <f>List1!O24</f>
        <v>Ti Premill kompatibilní s Camlog®</v>
      </c>
      <c r="D24" s="12" t="str">
        <f>List1!J24</f>
        <v>Camlog® Camlog® 4.3 (62.066 14mm)</v>
      </c>
      <c r="E24" s="12" t="str">
        <f>List1!G24</f>
        <v>14mm</v>
      </c>
      <c r="F24" s="12">
        <f>List1!N24</f>
        <v>1100</v>
      </c>
      <c r="G24" s="14" t="s">
        <v>392</v>
      </c>
    </row>
    <row r="25" spans="1:7" ht="18" customHeight="1" x14ac:dyDescent="0.25">
      <c r="A25" s="11" t="str">
        <f>List1!K25</f>
        <v>DESS-PM14mm-62.067</v>
      </c>
      <c r="B25" s="12" t="str">
        <f>List1!L25</f>
        <v>DESSCamlog</v>
      </c>
      <c r="C25" s="13" t="str">
        <f>List1!O25</f>
        <v>Ti Premill kompatibilní s Camlog®</v>
      </c>
      <c r="D25" s="12" t="str">
        <f>List1!J25</f>
        <v>Camlog® Camlog® 5.0 (62.067 14mm)</v>
      </c>
      <c r="E25" s="12" t="str">
        <f>List1!G25</f>
        <v>14mm</v>
      </c>
      <c r="F25" s="12">
        <f>List1!N25</f>
        <v>1100</v>
      </c>
      <c r="G25" s="14" t="s">
        <v>392</v>
      </c>
    </row>
    <row r="26" spans="1:7" ht="18" customHeight="1" x14ac:dyDescent="0.25">
      <c r="A26" s="11" t="str">
        <f>List1!K26</f>
        <v>DESS-PM14mm-62.074</v>
      </c>
      <c r="B26" s="12" t="str">
        <f>List1!L26</f>
        <v>DESSCamlog</v>
      </c>
      <c r="C26" s="13" t="str">
        <f>List1!O26</f>
        <v>Ti Premill kompatibilní s Camlog®</v>
      </c>
      <c r="D26" s="12" t="str">
        <f>List1!J26</f>
        <v>Conelog® 3.3 (62.074 14mm)</v>
      </c>
      <c r="E26" s="12" t="str">
        <f>List1!G26</f>
        <v>14mm</v>
      </c>
      <c r="F26" s="12">
        <f>List1!N26</f>
        <v>1100</v>
      </c>
      <c r="G26" s="14" t="s">
        <v>392</v>
      </c>
    </row>
    <row r="27" spans="1:7" ht="18" customHeight="1" x14ac:dyDescent="0.25">
      <c r="A27" s="11" t="str">
        <f>List1!K27</f>
        <v>DESS-PM14mm-62.075</v>
      </c>
      <c r="B27" s="12" t="str">
        <f>List1!L27</f>
        <v>DESSCamlog</v>
      </c>
      <c r="C27" s="13" t="str">
        <f>List1!O27</f>
        <v>Ti Premill kompatibilní s Camlog®</v>
      </c>
      <c r="D27" s="12" t="str">
        <f>List1!J27</f>
        <v>Conelog® 3.8 (62.075 14mm)</v>
      </c>
      <c r="E27" s="12" t="str">
        <f>List1!G27</f>
        <v>14mm</v>
      </c>
      <c r="F27" s="12">
        <f>List1!N27</f>
        <v>1100</v>
      </c>
      <c r="G27" s="14" t="s">
        <v>392</v>
      </c>
    </row>
    <row r="28" spans="1:7" ht="18" customHeight="1" x14ac:dyDescent="0.25">
      <c r="A28" s="11" t="str">
        <f>List1!K28</f>
        <v>DESS-PM14mm-62.076</v>
      </c>
      <c r="B28" s="12" t="str">
        <f>List1!L28</f>
        <v>DESSCamlog</v>
      </c>
      <c r="C28" s="13" t="str">
        <f>List1!O28</f>
        <v>Ti Premill kompatibilní s Camlog®</v>
      </c>
      <c r="D28" s="12" t="str">
        <f>List1!J28</f>
        <v>Conelog® 5.0 (62.076 14mm)</v>
      </c>
      <c r="E28" s="12" t="str">
        <f>List1!G28</f>
        <v>14mm</v>
      </c>
      <c r="F28" s="12">
        <f>List1!N28</f>
        <v>1100</v>
      </c>
      <c r="G28" s="14" t="s">
        <v>392</v>
      </c>
    </row>
    <row r="29" spans="1:7" ht="18" customHeight="1" x14ac:dyDescent="0.25">
      <c r="A29" s="11" t="str">
        <f>List1!K29</f>
        <v>DESS-PM10mm-61.090</v>
      </c>
      <c r="B29" s="12" t="str">
        <f>List1!L29</f>
        <v>DESSDentis</v>
      </c>
      <c r="C29" s="13" t="str">
        <f>List1!O29</f>
        <v>Ti Premill kompatibilní s DENTIS®</v>
      </c>
      <c r="D29" s="12" t="str">
        <f>List1!J29</f>
        <v>Dentium SuperlineTM &amp; Implantium® Dentium SL (61.090 10mm)</v>
      </c>
      <c r="E29" s="12" t="str">
        <f>List1!G29</f>
        <v>10mm</v>
      </c>
      <c r="F29" s="12">
        <f>List1!N29</f>
        <v>990</v>
      </c>
      <c r="G29" s="14" t="s">
        <v>392</v>
      </c>
    </row>
    <row r="30" spans="1:7" ht="18" customHeight="1" x14ac:dyDescent="0.25">
      <c r="A30" s="11" t="str">
        <f>List1!K30</f>
        <v>DESS-PM14mm-62.090</v>
      </c>
      <c r="B30" s="12" t="str">
        <f>List1!L30</f>
        <v>DESSDentis</v>
      </c>
      <c r="C30" s="13" t="str">
        <f>List1!O30</f>
        <v>Ti Premill kompatibilní s DENTIS®</v>
      </c>
      <c r="D30" s="12" t="str">
        <f>List1!J30</f>
        <v>Dentium SuperlineTM &amp; Implantium® Dentium SL (62.090 14mm)</v>
      </c>
      <c r="E30" s="12" t="str">
        <f>List1!G30</f>
        <v>14mm</v>
      </c>
      <c r="F30" s="12">
        <f>List1!N30</f>
        <v>1100</v>
      </c>
      <c r="G30" s="14" t="s">
        <v>392</v>
      </c>
    </row>
    <row r="31" spans="1:7" ht="18" customHeight="1" x14ac:dyDescent="0.25">
      <c r="A31" s="11" t="str">
        <f>List1!K31</f>
        <v>DESS-PM10mm-61.057</v>
      </c>
      <c r="B31" s="12" t="str">
        <f>List1!L31</f>
        <v>DESSMegagen</v>
      </c>
      <c r="C31" s="13" t="str">
        <f>List1!O31</f>
        <v>Ti Premill kompatibilní s MegaGen®</v>
      </c>
      <c r="D31" s="12" t="str">
        <f>List1!J31</f>
        <v>Megagen AnyRidge® (Mgen-Any) (61.057 10mm)</v>
      </c>
      <c r="E31" s="12" t="str">
        <f>List1!G31</f>
        <v>10mm</v>
      </c>
      <c r="F31" s="12">
        <f>List1!N31</f>
        <v>990</v>
      </c>
      <c r="G31" s="14" t="s">
        <v>392</v>
      </c>
    </row>
    <row r="32" spans="1:7" ht="18" customHeight="1" x14ac:dyDescent="0.25">
      <c r="A32" s="11" t="str">
        <f>List1!K32</f>
        <v>DESS-PM10mm-61.056</v>
      </c>
      <c r="B32" s="12" t="str">
        <f>List1!L32</f>
        <v>DESSMIS</v>
      </c>
      <c r="C32" s="13" t="str">
        <f>List1!O32</f>
        <v>Ti Premill kompatibilní s MIS®</v>
      </c>
      <c r="D32" s="12" t="str">
        <f>List1!J32</f>
        <v>Mis® Seven NP MIS Seven (61.056 10mm)</v>
      </c>
      <c r="E32" s="12" t="str">
        <f>List1!G32</f>
        <v>10mm</v>
      </c>
      <c r="F32" s="12">
        <f>List1!N32</f>
        <v>990</v>
      </c>
      <c r="G32" s="14" t="s">
        <v>392</v>
      </c>
    </row>
    <row r="33" spans="1:7" ht="18" customHeight="1" x14ac:dyDescent="0.25">
      <c r="A33" s="11" t="str">
        <f>List1!K33</f>
        <v>DESS-PM10mm-61.081</v>
      </c>
      <c r="B33" s="12" t="str">
        <f>List1!L33</f>
        <v>DESSMIS</v>
      </c>
      <c r="C33" s="13" t="str">
        <f>List1!O33</f>
        <v>Ti Premill kompatibilní s MIS®</v>
      </c>
      <c r="D33" s="12" t="str">
        <f>List1!J33</f>
        <v>Mis® C1 internal NP MIS C1 (61.081 10mm)</v>
      </c>
      <c r="E33" s="12" t="str">
        <f>List1!G33</f>
        <v>10mm</v>
      </c>
      <c r="F33" s="12">
        <f>List1!N33</f>
        <v>990</v>
      </c>
      <c r="G33" s="14" t="s">
        <v>392</v>
      </c>
    </row>
    <row r="34" spans="1:7" ht="18" customHeight="1" x14ac:dyDescent="0.25">
      <c r="A34" s="11" t="str">
        <f>List1!K34</f>
        <v>DESS-PM10mm-61.082</v>
      </c>
      <c r="B34" s="12" t="str">
        <f>List1!L34</f>
        <v>DESSMIS</v>
      </c>
      <c r="C34" s="13" t="str">
        <f>List1!O34</f>
        <v>Ti Premill kompatibilní s MIS®</v>
      </c>
      <c r="D34" s="12" t="str">
        <f>List1!J34</f>
        <v>Mis® C1 internal MIS SP C1 V3 (61.082 10mm)</v>
      </c>
      <c r="E34" s="12" t="str">
        <f>List1!G34</f>
        <v>10mm</v>
      </c>
      <c r="F34" s="12">
        <f>List1!N34</f>
        <v>990</v>
      </c>
      <c r="G34" s="14" t="s">
        <v>392</v>
      </c>
    </row>
    <row r="35" spans="1:7" ht="18" customHeight="1" x14ac:dyDescent="0.25">
      <c r="A35" s="11" t="str">
        <f>List1!K35</f>
        <v>DESS-PM10mm-61.083</v>
      </c>
      <c r="B35" s="12" t="str">
        <f>List1!L35</f>
        <v>DESSMIS</v>
      </c>
      <c r="C35" s="13" t="str">
        <f>List1!O35</f>
        <v>Ti Premill kompatibilní s MIS®</v>
      </c>
      <c r="D35" s="12" t="str">
        <f>List1!J35</f>
        <v>Mis® C1 internal WP MIS C1 (61.083 10mm)</v>
      </c>
      <c r="E35" s="12" t="str">
        <f>List1!G35</f>
        <v>10mm</v>
      </c>
      <c r="F35" s="12">
        <f>List1!N35</f>
        <v>990</v>
      </c>
      <c r="G35" s="14" t="s">
        <v>392</v>
      </c>
    </row>
    <row r="36" spans="1:7" ht="18" customHeight="1" x14ac:dyDescent="0.25">
      <c r="A36" s="11" t="str">
        <f>List1!K36</f>
        <v>DESS-PM10mm-61.084</v>
      </c>
      <c r="B36" s="12" t="str">
        <f>List1!L36</f>
        <v>DESSMIS</v>
      </c>
      <c r="C36" s="13" t="str">
        <f>List1!O36</f>
        <v>Ti Premill kompatibilní s MIS®</v>
      </c>
      <c r="D36" s="12" t="str">
        <f>List1!J36</f>
        <v>Mis® V3 NP MIS V3 (61.084 10mm)</v>
      </c>
      <c r="E36" s="12" t="str">
        <f>List1!G36</f>
        <v>10mm</v>
      </c>
      <c r="F36" s="12">
        <f>List1!N36</f>
        <v>990</v>
      </c>
      <c r="G36" s="14" t="s">
        <v>392</v>
      </c>
    </row>
    <row r="37" spans="1:7" ht="18" customHeight="1" x14ac:dyDescent="0.25">
      <c r="A37" s="11" t="str">
        <f>List1!K37</f>
        <v>DESS-PM10mm-61.095</v>
      </c>
      <c r="B37" s="12" t="str">
        <f>List1!L37</f>
        <v>DESSMIS</v>
      </c>
      <c r="C37" s="13" t="str">
        <f>List1!O37</f>
        <v>Ti Premill kompatibilní s MIS®</v>
      </c>
      <c r="D37" s="12" t="str">
        <f>List1!J37</f>
        <v>Mis® Seven MIS SP (61.095 10mm)</v>
      </c>
      <c r="E37" s="12" t="str">
        <f>List1!G37</f>
        <v>10mm</v>
      </c>
      <c r="F37" s="12">
        <f>List1!N37</f>
        <v>990</v>
      </c>
      <c r="G37" s="14" t="s">
        <v>392</v>
      </c>
    </row>
    <row r="38" spans="1:7" ht="18" customHeight="1" x14ac:dyDescent="0.25">
      <c r="A38" s="11" t="str">
        <f>List1!K38</f>
        <v>DESS-PM10mm-61.096</v>
      </c>
      <c r="B38" s="12" t="str">
        <f>List1!L38</f>
        <v>DESSMIS</v>
      </c>
      <c r="C38" s="13" t="str">
        <f>List1!O38</f>
        <v>Ti Premill kompatibilní s MIS®</v>
      </c>
      <c r="D38" s="12" t="str">
        <f>List1!J38</f>
        <v>Mis® Seven MIS WP (61.096 10mm)</v>
      </c>
      <c r="E38" s="12" t="str">
        <f>List1!G38</f>
        <v>10mm</v>
      </c>
      <c r="F38" s="12">
        <f>List1!N38</f>
        <v>990</v>
      </c>
      <c r="G38" s="14" t="s">
        <v>392</v>
      </c>
    </row>
    <row r="39" spans="1:7" ht="18" customHeight="1" x14ac:dyDescent="0.25">
      <c r="A39" s="11" t="str">
        <f>List1!K39</f>
        <v>DESS-PM10mm-61.001</v>
      </c>
      <c r="B39" s="12" t="str">
        <f>List1!L39</f>
        <v>DESSNobel</v>
      </c>
      <c r="C39" s="13" t="str">
        <f>List1!O39</f>
        <v>Ti Premill kompatibilní s Nobel Biocare TM</v>
      </c>
      <c r="D39" s="12" t="str">
        <f>List1!J39</f>
        <v>Nobel Brånemark® NP (61.001 10mm)</v>
      </c>
      <c r="E39" s="12" t="str">
        <f>List1!G39</f>
        <v>10mm</v>
      </c>
      <c r="F39" s="12">
        <f>List1!N39</f>
        <v>990</v>
      </c>
      <c r="G39" s="14" t="s">
        <v>392</v>
      </c>
    </row>
    <row r="40" spans="1:7" ht="18" customHeight="1" x14ac:dyDescent="0.25">
      <c r="A40" s="11" t="str">
        <f>List1!K40</f>
        <v>DESS-PM10mm-61.002</v>
      </c>
      <c r="B40" s="12" t="str">
        <f>List1!L40</f>
        <v>DESSNobel</v>
      </c>
      <c r="C40" s="13" t="str">
        <f>List1!O40</f>
        <v>Ti Premill kompatibilní s Nobel Biocare TM</v>
      </c>
      <c r="D40" s="12" t="str">
        <f>List1!J40</f>
        <v>Nobel Brånemark® RP (61.002 10mm)</v>
      </c>
      <c r="E40" s="12" t="str">
        <f>List1!G40</f>
        <v>10mm</v>
      </c>
      <c r="F40" s="12">
        <f>List1!N40</f>
        <v>990</v>
      </c>
      <c r="G40" s="14" t="s">
        <v>392</v>
      </c>
    </row>
    <row r="41" spans="1:7" ht="18" customHeight="1" x14ac:dyDescent="0.25">
      <c r="A41" s="11" t="str">
        <f>List1!K41</f>
        <v>DESS-PM10mm-61.003</v>
      </c>
      <c r="B41" s="12" t="str">
        <f>List1!L41</f>
        <v>DESSNobel</v>
      </c>
      <c r="C41" s="13" t="str">
        <f>List1!O41</f>
        <v>Ti Premill kompatibilní s Nobel Biocare TM</v>
      </c>
      <c r="D41" s="12" t="str">
        <f>List1!J41</f>
        <v>Nobel Brånemark® WP (61.003 10mm)</v>
      </c>
      <c r="E41" s="12" t="str">
        <f>List1!G41</f>
        <v>10mm</v>
      </c>
      <c r="F41" s="12">
        <f>List1!N41</f>
        <v>990</v>
      </c>
      <c r="G41" s="14" t="s">
        <v>392</v>
      </c>
    </row>
    <row r="42" spans="1:7" ht="18" customHeight="1" x14ac:dyDescent="0.25">
      <c r="A42" s="11" t="str">
        <f>List1!K42</f>
        <v>DESS-PM10mm-61.004</v>
      </c>
      <c r="B42" s="12" t="str">
        <f>List1!L42</f>
        <v>DESSNobel</v>
      </c>
      <c r="C42" s="13" t="str">
        <f>List1!O42</f>
        <v>Ti Premill kompatibilní s Nobel Biocare TM</v>
      </c>
      <c r="D42" s="12" t="str">
        <f>List1!J42</f>
        <v>NobelReplace SelectTM NP (61.004 10mm)</v>
      </c>
      <c r="E42" s="12" t="str">
        <f>List1!G42</f>
        <v>10mm</v>
      </c>
      <c r="F42" s="12">
        <f>List1!N42</f>
        <v>990</v>
      </c>
      <c r="G42" s="14" t="s">
        <v>392</v>
      </c>
    </row>
    <row r="43" spans="1:7" ht="18" customHeight="1" x14ac:dyDescent="0.25">
      <c r="A43" s="11" t="str">
        <f>List1!K43</f>
        <v>DESS-PM10mm-61.005</v>
      </c>
      <c r="B43" s="12" t="str">
        <f>List1!L43</f>
        <v>DESSNobel</v>
      </c>
      <c r="C43" s="13" t="str">
        <f>List1!O43</f>
        <v>Ti Premill kompatibilní s Nobel Biocare TM</v>
      </c>
      <c r="D43" s="12" t="str">
        <f>List1!J43</f>
        <v>NobelReplace SelectTM RP (61.005 10mm)</v>
      </c>
      <c r="E43" s="12" t="str">
        <f>List1!G43</f>
        <v>10mm</v>
      </c>
      <c r="F43" s="12">
        <f>List1!N43</f>
        <v>990</v>
      </c>
      <c r="G43" s="14" t="s">
        <v>392</v>
      </c>
    </row>
    <row r="44" spans="1:7" ht="18" customHeight="1" x14ac:dyDescent="0.25">
      <c r="A44" s="11" t="str">
        <f>List1!K44</f>
        <v>DESS-PM10mm-61.006</v>
      </c>
      <c r="B44" s="12" t="str">
        <f>List1!L44</f>
        <v>DESSNobel</v>
      </c>
      <c r="C44" s="13" t="str">
        <f>List1!O44</f>
        <v>Ti Premill kompatibilní s Nobel Biocare TM</v>
      </c>
      <c r="D44" s="12" t="str">
        <f>List1!J44</f>
        <v>NobelReplace SelectTM WP (61.006 10mm)</v>
      </c>
      <c r="E44" s="12" t="str">
        <f>List1!G44</f>
        <v>10mm</v>
      </c>
      <c r="F44" s="12">
        <f>List1!N44</f>
        <v>990</v>
      </c>
      <c r="G44" s="14" t="s">
        <v>392</v>
      </c>
    </row>
    <row r="45" spans="1:7" ht="18" customHeight="1" x14ac:dyDescent="0.25">
      <c r="A45" s="11" t="str">
        <f>List1!K45</f>
        <v>DESS-PM10mm-61.041</v>
      </c>
      <c r="B45" s="12" t="str">
        <f>List1!L45</f>
        <v>DESSNobel</v>
      </c>
      <c r="C45" s="13" t="str">
        <f>List1!O45</f>
        <v>Ti Premill kompatibilní s Nobel Biocare TM</v>
      </c>
      <c r="D45" s="12" t="str">
        <f>List1!J45</f>
        <v>NobelActive® / Replace® CC NP (61.041 10mm)</v>
      </c>
      <c r="E45" s="12" t="str">
        <f>List1!G45</f>
        <v>10mm</v>
      </c>
      <c r="F45" s="12">
        <f>List1!N45</f>
        <v>990</v>
      </c>
      <c r="G45" s="14" t="s">
        <v>392</v>
      </c>
    </row>
    <row r="46" spans="1:7" ht="18" customHeight="1" x14ac:dyDescent="0.25">
      <c r="A46" s="11" t="str">
        <f>List1!K46</f>
        <v>DESS-PM10mm-61.042</v>
      </c>
      <c r="B46" s="12" t="str">
        <f>List1!L46</f>
        <v>DESSNobel</v>
      </c>
      <c r="C46" s="13" t="str">
        <f>List1!O46</f>
        <v>Ti Premill kompatibilní s Nobel Biocare TM</v>
      </c>
      <c r="D46" s="12" t="str">
        <f>List1!J46</f>
        <v>NobelActive® / Replace® CC RP (61.042 10mm)</v>
      </c>
      <c r="E46" s="12" t="str">
        <f>List1!G46</f>
        <v>10mm</v>
      </c>
      <c r="F46" s="12">
        <f>List1!N46</f>
        <v>990</v>
      </c>
      <c r="G46" s="14" t="s">
        <v>392</v>
      </c>
    </row>
    <row r="47" spans="1:7" ht="18" customHeight="1" x14ac:dyDescent="0.25">
      <c r="A47" s="11" t="str">
        <f>List1!K47</f>
        <v>DESS-PM10mm-61.068</v>
      </c>
      <c r="B47" s="12" t="str">
        <f>List1!L47</f>
        <v>DESSNobel</v>
      </c>
      <c r="C47" s="13" t="str">
        <f>List1!O47</f>
        <v>Ti Premill kompatibilní s Nobel Biocare TM</v>
      </c>
      <c r="D47" s="12" t="str">
        <f>List1!J47</f>
        <v>NobelActive® / Replace® CC 3.0 (61.068 10mm)</v>
      </c>
      <c r="E47" s="12" t="str">
        <f>List1!G47</f>
        <v>10mm</v>
      </c>
      <c r="F47" s="12">
        <f>List1!N47</f>
        <v>990</v>
      </c>
      <c r="G47" s="14" t="s">
        <v>392</v>
      </c>
    </row>
    <row r="48" spans="1:7" ht="18" customHeight="1" x14ac:dyDescent="0.25">
      <c r="A48" s="11" t="str">
        <f>List1!K48</f>
        <v>DESS-PM10mm-61.069</v>
      </c>
      <c r="B48" s="12" t="str">
        <f>List1!L48</f>
        <v>DESSNobel</v>
      </c>
      <c r="C48" s="13" t="str">
        <f>List1!O48</f>
        <v>Ti Premill kompatibilní s Nobel Biocare TM</v>
      </c>
      <c r="D48" s="12" t="str">
        <f>List1!J48</f>
        <v>NobelActive® / Replace® CC WP (61.069 10mm)</v>
      </c>
      <c r="E48" s="12" t="str">
        <f>List1!G48</f>
        <v>10mm</v>
      </c>
      <c r="F48" s="12">
        <f>List1!N48</f>
        <v>990</v>
      </c>
      <c r="G48" s="14" t="s">
        <v>392</v>
      </c>
    </row>
    <row r="49" spans="1:7" ht="18" customHeight="1" x14ac:dyDescent="0.25">
      <c r="A49" s="11" t="str">
        <f>List1!K49</f>
        <v>DESS-PM10mm-61.097</v>
      </c>
      <c r="B49" s="12" t="str">
        <f>List1!L49</f>
        <v>DESSNobel</v>
      </c>
      <c r="C49" s="13" t="str">
        <f>List1!O49</f>
        <v>Ti Premill kompatibilní s Nobel Biocare TM</v>
      </c>
      <c r="D49" s="12" t="str">
        <f>List1!J49</f>
        <v>NobelReplace SelectTM 6.0 (61.097 10mm)</v>
      </c>
      <c r="E49" s="12" t="str">
        <f>List1!G49</f>
        <v>10mm</v>
      </c>
      <c r="F49" s="12">
        <f>List1!N49</f>
        <v>990</v>
      </c>
      <c r="G49" s="14" t="s">
        <v>392</v>
      </c>
    </row>
    <row r="50" spans="1:7" ht="18" customHeight="1" x14ac:dyDescent="0.25">
      <c r="A50" s="11" t="str">
        <f>List1!K50</f>
        <v>DESS-PM14mm-62.005</v>
      </c>
      <c r="B50" s="12" t="str">
        <f>List1!L50</f>
        <v>DESSNobel</v>
      </c>
      <c r="C50" s="13" t="str">
        <f>List1!O50</f>
        <v>Ti Premill kompatibilní s Nobel Biocare TM</v>
      </c>
      <c r="D50" s="12" t="str">
        <f>List1!J50</f>
        <v>NobelReplace SelectTM RP (62.005 14mm)</v>
      </c>
      <c r="E50" s="12" t="str">
        <f>List1!G50</f>
        <v>14mm</v>
      </c>
      <c r="F50" s="12">
        <f>List1!N50</f>
        <v>1100</v>
      </c>
      <c r="G50" s="14" t="s">
        <v>392</v>
      </c>
    </row>
    <row r="51" spans="1:7" ht="18" customHeight="1" x14ac:dyDescent="0.25">
      <c r="A51" s="11" t="str">
        <f>List1!K51</f>
        <v>DESS-PM14mm-62.006</v>
      </c>
      <c r="B51" s="12" t="str">
        <f>List1!L51</f>
        <v>DESSNobel</v>
      </c>
      <c r="C51" s="13" t="str">
        <f>List1!O51</f>
        <v>Ti Premill kompatibilní s Nobel Biocare TM</v>
      </c>
      <c r="D51" s="12" t="str">
        <f>List1!J51</f>
        <v>NobelReplace SelectTM WP (62.006 14mm)</v>
      </c>
      <c r="E51" s="12" t="str">
        <f>List1!G51</f>
        <v>14mm</v>
      </c>
      <c r="F51" s="12">
        <f>List1!N51</f>
        <v>1100</v>
      </c>
      <c r="G51" s="14" t="s">
        <v>392</v>
      </c>
    </row>
    <row r="52" spans="1:7" ht="18" customHeight="1" x14ac:dyDescent="0.25">
      <c r="A52" s="11" t="str">
        <f>List1!K52</f>
        <v>DESS-PM14mm-62.041</v>
      </c>
      <c r="B52" s="12" t="str">
        <f>List1!L52</f>
        <v>DESSNobel</v>
      </c>
      <c r="C52" s="13" t="str">
        <f>List1!O52</f>
        <v>Ti Premill kompatibilní s Nobel Biocare TM</v>
      </c>
      <c r="D52" s="12" t="str">
        <f>List1!J52</f>
        <v>NobelActive® / Replace® CC NP (62.041 14mm)</v>
      </c>
      <c r="E52" s="12" t="str">
        <f>List1!G52</f>
        <v>14mm</v>
      </c>
      <c r="F52" s="12">
        <f>List1!N52</f>
        <v>1100</v>
      </c>
      <c r="G52" s="14" t="s">
        <v>392</v>
      </c>
    </row>
    <row r="53" spans="1:7" ht="18" customHeight="1" x14ac:dyDescent="0.25">
      <c r="A53" s="11" t="str">
        <f>List1!K53</f>
        <v>DESS-PM14mm-62.042</v>
      </c>
      <c r="B53" s="12" t="str">
        <f>List1!L53</f>
        <v>DESSNobel</v>
      </c>
      <c r="C53" s="13" t="str">
        <f>List1!O53</f>
        <v>Ti Premill kompatibilní s Nobel Biocare TM</v>
      </c>
      <c r="D53" s="12" t="str">
        <f>List1!J53</f>
        <v>NobelActive® / Replace® CC RP (62.042 14mm)</v>
      </c>
      <c r="E53" s="12" t="str">
        <f>List1!G53</f>
        <v>14mm</v>
      </c>
      <c r="F53" s="12">
        <f>List1!N53</f>
        <v>1100</v>
      </c>
      <c r="G53" s="14" t="s">
        <v>392</v>
      </c>
    </row>
    <row r="54" spans="1:7" ht="18" customHeight="1" x14ac:dyDescent="0.25">
      <c r="A54" s="11" t="str">
        <f>List1!K54</f>
        <v>DESS-PM14mm-62.069</v>
      </c>
      <c r="B54" s="12" t="str">
        <f>List1!L54</f>
        <v>DESSNobel</v>
      </c>
      <c r="C54" s="13" t="str">
        <f>List1!O54</f>
        <v>Ti Premill kompatibilní s Nobel Biocare TM</v>
      </c>
      <c r="D54" s="12" t="str">
        <f>List1!J54</f>
        <v>NobelActive® / Replace® CC WP (62.069 14mm)</v>
      </c>
      <c r="E54" s="12" t="str">
        <f>List1!G54</f>
        <v>14mm</v>
      </c>
      <c r="F54" s="12">
        <f>List1!N54</f>
        <v>1100</v>
      </c>
      <c r="G54" s="14" t="s">
        <v>392</v>
      </c>
    </row>
    <row r="55" spans="1:7" ht="18" customHeight="1" x14ac:dyDescent="0.25">
      <c r="A55" s="11" t="str">
        <f>List1!K55</f>
        <v>DESS-PM14mm-62.097</v>
      </c>
      <c r="B55" s="12" t="str">
        <f>List1!L55</f>
        <v>DESSNobel</v>
      </c>
      <c r="C55" s="13" t="str">
        <f>List1!O55</f>
        <v>Ti Premill kompatibilní s Nobel Biocare TM</v>
      </c>
      <c r="D55" s="12" t="str">
        <f>List1!J55</f>
        <v>NobelReplace SelectTM  6.0 (62.097 14mm)</v>
      </c>
      <c r="E55" s="12" t="str">
        <f>List1!G55</f>
        <v>14mm</v>
      </c>
      <c r="F55" s="12">
        <f>List1!N55</f>
        <v>1100</v>
      </c>
      <c r="G55" s="14" t="s">
        <v>392</v>
      </c>
    </row>
    <row r="56" spans="1:7" ht="18" customHeight="1" x14ac:dyDescent="0.25">
      <c r="A56" s="11" t="str">
        <f>List1!K56</f>
        <v>DESS-PM10mm-61.072</v>
      </c>
      <c r="B56" s="12" t="str">
        <f>List1!L56</f>
        <v>DESSOsstem</v>
      </c>
      <c r="C56" s="13" t="str">
        <f>List1!O56</f>
        <v>Ti Premill kompatibilní s Osstem®</v>
      </c>
      <c r="D56" s="12" t="str">
        <f>List1!J56</f>
        <v>Osstem® TS / Hiossen® ET OSSTEM® TS MINI (61.072 10mm)</v>
      </c>
      <c r="E56" s="12" t="str">
        <f>List1!G56</f>
        <v>10mm</v>
      </c>
      <c r="F56" s="12">
        <f>List1!N56</f>
        <v>990</v>
      </c>
      <c r="G56" s="14" t="s">
        <v>392</v>
      </c>
    </row>
    <row r="57" spans="1:7" ht="18" customHeight="1" x14ac:dyDescent="0.25">
      <c r="A57" s="11" t="str">
        <f>List1!K57</f>
        <v>DESS-PM10mm-61.073</v>
      </c>
      <c r="B57" s="12" t="str">
        <f>List1!L57</f>
        <v>DESSOsstem</v>
      </c>
      <c r="C57" s="13" t="str">
        <f>List1!O57</f>
        <v>Ti Premill kompatibilní s Osstem®</v>
      </c>
      <c r="D57" s="12" t="str">
        <f>List1!J57</f>
        <v>Osstem® TS / Hiossen® ET OSSTEM® TS STANDARD (61.073 10mm)</v>
      </c>
      <c r="E57" s="12" t="str">
        <f>List1!G57</f>
        <v>10mm</v>
      </c>
      <c r="F57" s="12">
        <f>List1!N57</f>
        <v>990</v>
      </c>
      <c r="G57" s="14" t="s">
        <v>392</v>
      </c>
    </row>
    <row r="58" spans="1:7" ht="18" customHeight="1" x14ac:dyDescent="0.25">
      <c r="A58" s="11" t="str">
        <f>List1!K58</f>
        <v>DESS-PM14mm-62.072</v>
      </c>
      <c r="B58" s="12" t="str">
        <f>List1!L58</f>
        <v>DESSOsstem</v>
      </c>
      <c r="C58" s="13" t="str">
        <f>List1!O58</f>
        <v>Ti Premill kompatibilní s Osstem®</v>
      </c>
      <c r="D58" s="12" t="str">
        <f>List1!J58</f>
        <v>Osstem® TS / Hiossen® ET TS Mini (62.072 14mm)</v>
      </c>
      <c r="E58" s="12" t="str">
        <f>List1!G58</f>
        <v>14mm</v>
      </c>
      <c r="F58" s="12">
        <f>List1!N58</f>
        <v>1100</v>
      </c>
      <c r="G58" s="14" t="s">
        <v>392</v>
      </c>
    </row>
    <row r="59" spans="1:7" ht="18" customHeight="1" x14ac:dyDescent="0.25">
      <c r="A59" s="11" t="str">
        <f>List1!K59</f>
        <v>DESS-PM14mm-62.073</v>
      </c>
      <c r="B59" s="12" t="str">
        <f>List1!L59</f>
        <v>DESSOsstem</v>
      </c>
      <c r="C59" s="13" t="str">
        <f>List1!O59</f>
        <v>Ti Premill kompatibilní s Osstem®</v>
      </c>
      <c r="D59" s="12" t="str">
        <f>List1!J59</f>
        <v>Osstem® TS / Hiossen® ET TS Standard (62.073 14mm)</v>
      </c>
      <c r="E59" s="12" t="str">
        <f>List1!G59</f>
        <v>14mm</v>
      </c>
      <c r="F59" s="12">
        <f>List1!N59</f>
        <v>1100</v>
      </c>
      <c r="G59" s="14" t="s">
        <v>392</v>
      </c>
    </row>
    <row r="60" spans="1:7" ht="18" customHeight="1" x14ac:dyDescent="0.25">
      <c r="A60" s="11" t="str">
        <f>List1!K60</f>
        <v>DESS-PM10mm-61.011</v>
      </c>
      <c r="B60" s="12" t="str">
        <f>List1!L60</f>
        <v>DESSOther</v>
      </c>
      <c r="C60" s="13" t="str">
        <f>List1!O60</f>
        <v>Ti Premill kompatibilní s ostatními systémy</v>
      </c>
      <c r="D60" s="12" t="str">
        <f>List1!J60</f>
        <v>3i Osseotite® NP (61.011 10mm)</v>
      </c>
      <c r="E60" s="12" t="str">
        <f>List1!G60</f>
        <v>10mm</v>
      </c>
      <c r="F60" s="12">
        <f>List1!N60</f>
        <v>990</v>
      </c>
      <c r="G60" s="14" t="s">
        <v>392</v>
      </c>
    </row>
    <row r="61" spans="1:7" ht="18" customHeight="1" x14ac:dyDescent="0.25">
      <c r="A61" s="11" t="str">
        <f>List1!K61</f>
        <v>DESS-PM10mm-61.012</v>
      </c>
      <c r="B61" s="12" t="str">
        <f>List1!L61</f>
        <v>DESSOther</v>
      </c>
      <c r="C61" s="13" t="str">
        <f>List1!O61</f>
        <v>Ti Premill kompatibilní s ostatními systémy</v>
      </c>
      <c r="D61" s="12" t="str">
        <f>List1!J61</f>
        <v>3i Osseotite® RP (61.012 10mm)</v>
      </c>
      <c r="E61" s="12" t="str">
        <f>List1!G61</f>
        <v>10mm</v>
      </c>
      <c r="F61" s="12">
        <f>List1!N61</f>
        <v>990</v>
      </c>
      <c r="G61" s="14" t="s">
        <v>392</v>
      </c>
    </row>
    <row r="62" spans="1:7" ht="18" customHeight="1" x14ac:dyDescent="0.25">
      <c r="A62" s="11" t="str">
        <f>List1!K62</f>
        <v>DESS-PM10mm-61.013</v>
      </c>
      <c r="B62" s="12" t="str">
        <f>List1!L62</f>
        <v>DESSOther</v>
      </c>
      <c r="C62" s="13" t="str">
        <f>List1!O62</f>
        <v>Ti Premill kompatibilní s ostatními systémy</v>
      </c>
      <c r="D62" s="12" t="str">
        <f>List1!J62</f>
        <v>3i Osseotite® WP (61.013 10mm)</v>
      </c>
      <c r="E62" s="12" t="str">
        <f>List1!G62</f>
        <v>10mm</v>
      </c>
      <c r="F62" s="12">
        <f>List1!N62</f>
        <v>990</v>
      </c>
      <c r="G62" s="14" t="s">
        <v>392</v>
      </c>
    </row>
    <row r="63" spans="1:7" ht="18" customHeight="1" x14ac:dyDescent="0.25">
      <c r="A63" s="11" t="str">
        <f>List1!K63</f>
        <v>DESS-PM10mm-61.014</v>
      </c>
      <c r="B63" s="12" t="str">
        <f>List1!L63</f>
        <v>DESSOther</v>
      </c>
      <c r="C63" s="13" t="str">
        <f>List1!O63</f>
        <v>Ti Premill kompatibilní s ostatními systémy</v>
      </c>
      <c r="D63" s="12" t="str">
        <f>List1!J63</f>
        <v>3i Certain® NP (61.014 10mm)</v>
      </c>
      <c r="E63" s="12" t="str">
        <f>List1!G63</f>
        <v>10mm</v>
      </c>
      <c r="F63" s="12">
        <f>List1!N63</f>
        <v>990</v>
      </c>
      <c r="G63" s="14" t="s">
        <v>392</v>
      </c>
    </row>
    <row r="64" spans="1:7" ht="18" customHeight="1" x14ac:dyDescent="0.25">
      <c r="A64" s="11" t="str">
        <f>List1!K64</f>
        <v>DESS-PM10mm-61.015</v>
      </c>
      <c r="B64" s="12" t="str">
        <f>List1!L64</f>
        <v>DESSOther</v>
      </c>
      <c r="C64" s="13" t="str">
        <f>List1!O64</f>
        <v>Ti Premill kompatibilní s ostatními systémy</v>
      </c>
      <c r="D64" s="12" t="str">
        <f>List1!J64</f>
        <v>3i Certain® RP (61.015 10mm)</v>
      </c>
      <c r="E64" s="12" t="str">
        <f>List1!G64</f>
        <v>10mm</v>
      </c>
      <c r="F64" s="12">
        <f>List1!N64</f>
        <v>990</v>
      </c>
      <c r="G64" s="14" t="s">
        <v>392</v>
      </c>
    </row>
    <row r="65" spans="1:7" ht="18" customHeight="1" x14ac:dyDescent="0.25">
      <c r="A65" s="11" t="str">
        <f>List1!K65</f>
        <v>DESS-PM10mm-61.016</v>
      </c>
      <c r="B65" s="12" t="str">
        <f>List1!L65</f>
        <v>DESSOther</v>
      </c>
      <c r="C65" s="13" t="str">
        <f>List1!O65</f>
        <v>Ti Premill kompatibilní s ostatními systémy</v>
      </c>
      <c r="D65" s="12" t="str">
        <f>List1!J65</f>
        <v>3i Certain® WP (61.016 10mm)</v>
      </c>
      <c r="E65" s="12" t="str">
        <f>List1!G65</f>
        <v>10mm</v>
      </c>
      <c r="F65" s="12">
        <f>List1!N65</f>
        <v>990</v>
      </c>
      <c r="G65" s="14" t="s">
        <v>392</v>
      </c>
    </row>
    <row r="66" spans="1:7" ht="18" customHeight="1" x14ac:dyDescent="0.25">
      <c r="A66" s="11" t="str">
        <f>List1!K66</f>
        <v>DESS-PM10mm-61.017</v>
      </c>
      <c r="B66" s="12" t="str">
        <f>List1!L66</f>
        <v>DESSOther</v>
      </c>
      <c r="C66" s="13" t="str">
        <f>List1!O66</f>
        <v>Ti Premill kompatibilní s ostatními systémy</v>
      </c>
      <c r="D66" s="12" t="str">
        <f>List1!J66</f>
        <v>Zimvie® - Zimmer Screw-Vent NP (61.017 10mm)</v>
      </c>
      <c r="E66" s="12" t="str">
        <f>List1!G66</f>
        <v>10mm</v>
      </c>
      <c r="F66" s="12">
        <f>List1!N66</f>
        <v>990</v>
      </c>
      <c r="G66" s="14" t="s">
        <v>392</v>
      </c>
    </row>
    <row r="67" spans="1:7" ht="18" customHeight="1" x14ac:dyDescent="0.25">
      <c r="A67" s="11" t="str">
        <f>List1!K67</f>
        <v>DESS-PM10mm-61.018</v>
      </c>
      <c r="B67" s="12" t="str">
        <f>List1!L67</f>
        <v>DESSOther</v>
      </c>
      <c r="C67" s="13" t="str">
        <f>List1!O67</f>
        <v>Ti Premill kompatibilní s ostatními systémy</v>
      </c>
      <c r="D67" s="12" t="str">
        <f>List1!J67</f>
        <v>Zimvie® - Zimmer Screw-Vent RP (61.018 10mm)</v>
      </c>
      <c r="E67" s="12" t="str">
        <f>List1!G67</f>
        <v>10mm</v>
      </c>
      <c r="F67" s="12">
        <f>List1!N67</f>
        <v>990</v>
      </c>
      <c r="G67" s="14" t="s">
        <v>392</v>
      </c>
    </row>
    <row r="68" spans="1:7" ht="18" customHeight="1" x14ac:dyDescent="0.25">
      <c r="A68" s="11" t="str">
        <f>List1!K68</f>
        <v>DESS-PM10mm-61.019</v>
      </c>
      <c r="B68" s="12" t="str">
        <f>List1!L68</f>
        <v>DESSOther</v>
      </c>
      <c r="C68" s="13" t="str">
        <f>List1!O68</f>
        <v>Ti Premill kompatibilní s ostatními systémy</v>
      </c>
      <c r="D68" s="12" t="str">
        <f>List1!J68</f>
        <v>Zimvie® - Zimmer Screw-Vent WP (61.019 10mm)</v>
      </c>
      <c r="E68" s="12" t="str">
        <f>List1!G68</f>
        <v>10mm</v>
      </c>
      <c r="F68" s="12">
        <f>List1!N68</f>
        <v>990</v>
      </c>
      <c r="G68" s="14" t="s">
        <v>392</v>
      </c>
    </row>
    <row r="69" spans="1:7" ht="18" customHeight="1" x14ac:dyDescent="0.25">
      <c r="A69" s="11" t="str">
        <f>List1!K69</f>
        <v>DESS-PM10mm-61.020</v>
      </c>
      <c r="B69" s="12" t="str">
        <f>List1!L69</f>
        <v>DESSOther</v>
      </c>
      <c r="C69" s="13" t="str">
        <f>List1!O69</f>
        <v>Ti Premill kompatibilní s ostatními systémy</v>
      </c>
      <c r="D69" s="12" t="str">
        <f>List1!J69</f>
        <v>BioHorizons® External NP (61.020 10mm)</v>
      </c>
      <c r="E69" s="12" t="str">
        <f>List1!G69</f>
        <v>10mm</v>
      </c>
      <c r="F69" s="12">
        <f>List1!N69</f>
        <v>990</v>
      </c>
      <c r="G69" s="14" t="s">
        <v>392</v>
      </c>
    </row>
    <row r="70" spans="1:7" ht="18" customHeight="1" x14ac:dyDescent="0.25">
      <c r="A70" s="11" t="str">
        <f>List1!K70</f>
        <v>DESS-PM10mm-61.021</v>
      </c>
      <c r="B70" s="12" t="str">
        <f>List1!L70</f>
        <v>DESSOther</v>
      </c>
      <c r="C70" s="13" t="str">
        <f>List1!O70</f>
        <v>Ti Premill kompatibilní s ostatními systémy</v>
      </c>
      <c r="D70" s="12" t="str">
        <f>List1!J70</f>
        <v>BioHorizons® External RP (61.021 10mm)</v>
      </c>
      <c r="E70" s="12" t="str">
        <f>List1!G70</f>
        <v>10mm</v>
      </c>
      <c r="F70" s="12">
        <f>List1!N70</f>
        <v>990</v>
      </c>
      <c r="G70" s="14" t="s">
        <v>392</v>
      </c>
    </row>
    <row r="71" spans="1:7" ht="18" customHeight="1" x14ac:dyDescent="0.25">
      <c r="A71" s="11" t="str">
        <f>List1!K71</f>
        <v>DESS-PM10mm-61.022</v>
      </c>
      <c r="B71" s="12" t="str">
        <f>List1!L71</f>
        <v>DESSOther</v>
      </c>
      <c r="C71" s="13" t="str">
        <f>List1!O71</f>
        <v>Ti Premill kompatibilní s ostatními systémy</v>
      </c>
      <c r="D71" s="12" t="str">
        <f>List1!J71</f>
        <v>BioHorizons® External WP (61.022 10mm)</v>
      </c>
      <c r="E71" s="12" t="str">
        <f>List1!G71</f>
        <v>10mm</v>
      </c>
      <c r="F71" s="12">
        <f>List1!N71</f>
        <v>990</v>
      </c>
      <c r="G71" s="14" t="s">
        <v>392</v>
      </c>
    </row>
    <row r="72" spans="1:7" ht="18" customHeight="1" x14ac:dyDescent="0.25">
      <c r="A72" s="11" t="str">
        <f>List1!K72</f>
        <v>DESS-PM10mm-61.035</v>
      </c>
      <c r="B72" s="12" t="str">
        <f>List1!L72</f>
        <v>DESSOther</v>
      </c>
      <c r="C72" s="13" t="str">
        <f>List1!O72</f>
        <v>Ti Premill kompatibilní s ostatními systémy</v>
      </c>
      <c r="D72" s="12" t="str">
        <f>List1!J72</f>
        <v>Neodent Grand Morse® GM (61.035 10mm)</v>
      </c>
      <c r="E72" s="12" t="str">
        <f>List1!G72</f>
        <v>10mm</v>
      </c>
      <c r="F72" s="12">
        <f>List1!N72</f>
        <v>990</v>
      </c>
      <c r="G72" s="14" t="s">
        <v>392</v>
      </c>
    </row>
    <row r="73" spans="1:7" ht="18" customHeight="1" x14ac:dyDescent="0.25">
      <c r="A73" s="11" t="str">
        <f>List1!K73</f>
        <v>DESS-PM10mm-61.038</v>
      </c>
      <c r="B73" s="12" t="str">
        <f>List1!L73</f>
        <v>DESSOther</v>
      </c>
      <c r="C73" s="13" t="str">
        <f>List1!O73</f>
        <v>Ti Premill kompatibilní s ostatními systémy</v>
      </c>
      <c r="D73" s="12" t="str">
        <f>List1!J73</f>
        <v>Dentsply Friadent Xive® NP (61.038 10mm)</v>
      </c>
      <c r="E73" s="12" t="str">
        <f>List1!G73</f>
        <v>10mm</v>
      </c>
      <c r="F73" s="12">
        <f>List1!N73</f>
        <v>990</v>
      </c>
      <c r="G73" s="14" t="s">
        <v>392</v>
      </c>
    </row>
    <row r="74" spans="1:7" ht="18" customHeight="1" x14ac:dyDescent="0.25">
      <c r="A74" s="11" t="str">
        <f>List1!K74</f>
        <v>DESS-PM10mm-61.040</v>
      </c>
      <c r="B74" s="12" t="str">
        <f>List1!L74</f>
        <v>DESSOther</v>
      </c>
      <c r="C74" s="13" t="str">
        <f>List1!O74</f>
        <v>Ti Premill kompatibilní s ostatními systémy</v>
      </c>
      <c r="D74" s="12" t="str">
        <f>List1!J74</f>
        <v>Dentsply Friadent Xive® WP (61.040 10mm)</v>
      </c>
      <c r="E74" s="12" t="str">
        <f>List1!G74</f>
        <v>10mm</v>
      </c>
      <c r="F74" s="12">
        <f>List1!N74</f>
        <v>990</v>
      </c>
      <c r="G74" s="14" t="s">
        <v>392</v>
      </c>
    </row>
    <row r="75" spans="1:7" ht="18" customHeight="1" x14ac:dyDescent="0.25">
      <c r="A75" s="11" t="str">
        <f>List1!K75</f>
        <v>DESS-PM10mm-61.071</v>
      </c>
      <c r="B75" s="12" t="str">
        <f>List1!L75</f>
        <v>DESSOther</v>
      </c>
      <c r="C75" s="13" t="str">
        <f>List1!O75</f>
        <v>Ti Premill kompatibilní s ostatními systémy</v>
      </c>
      <c r="D75" s="12" t="str">
        <f>List1!J75</f>
        <v>Dentsply Friadent Xive® 5.5 (61.071 10mm)</v>
      </c>
      <c r="E75" s="12" t="str">
        <f>List1!G75</f>
        <v>10mm</v>
      </c>
      <c r="F75" s="12">
        <f>List1!N75</f>
        <v>990</v>
      </c>
      <c r="G75" s="14" t="s">
        <v>392</v>
      </c>
    </row>
    <row r="76" spans="1:7" ht="18" customHeight="1" x14ac:dyDescent="0.25">
      <c r="A76" s="11" t="str">
        <f>List1!K76</f>
        <v>DESS-PM10mm-61.077</v>
      </c>
      <c r="B76" s="12" t="str">
        <f>List1!L76</f>
        <v>DESSOther</v>
      </c>
      <c r="C76" s="13" t="str">
        <f>List1!O76</f>
        <v>Ti Premill kompatibilní s ostatními systémy</v>
      </c>
      <c r="D76" s="12" t="str">
        <f>List1!J76</f>
        <v>Anthogyr AXIOM® BL Anthogyr Axiom (61.077 10mm)</v>
      </c>
      <c r="E76" s="12" t="str">
        <f>List1!G76</f>
        <v>10mm</v>
      </c>
      <c r="F76" s="12">
        <f>List1!N76</f>
        <v>990</v>
      </c>
      <c r="G76" s="14" t="s">
        <v>392</v>
      </c>
    </row>
    <row r="77" spans="1:7" ht="18" customHeight="1" x14ac:dyDescent="0.25">
      <c r="A77" s="11" t="str">
        <f>List1!K77</f>
        <v>DESS-PM10mm-61.078</v>
      </c>
      <c r="B77" s="12" t="str">
        <f>List1!L77</f>
        <v>DESSOther</v>
      </c>
      <c r="C77" s="13" t="str">
        <f>List1!O77</f>
        <v>Ti Premill kompatibilní s ostatními systémy</v>
      </c>
      <c r="D77" s="12" t="str">
        <f>List1!J77</f>
        <v>Biotech KONTACT® (Conic Bio) (61.078 10mm)</v>
      </c>
      <c r="E77" s="12" t="str">
        <f>List1!G77</f>
        <v>10mm</v>
      </c>
      <c r="F77" s="12">
        <f>List1!N77</f>
        <v>990</v>
      </c>
      <c r="G77" s="14" t="s">
        <v>392</v>
      </c>
    </row>
    <row r="78" spans="1:7" ht="18" customHeight="1" x14ac:dyDescent="0.25">
      <c r="A78" s="11" t="str">
        <f>List1!K78</f>
        <v>DESS-PM10mm-61.080</v>
      </c>
      <c r="B78" s="12" t="str">
        <f>List1!L78</f>
        <v>DESSOther</v>
      </c>
      <c r="C78" s="13" t="str">
        <f>List1!O78</f>
        <v>Ti Premill kompatibilní s ostatními systémy</v>
      </c>
      <c r="D78" s="12" t="str">
        <f>List1!J78</f>
        <v>Medentis ICX® (Conic IC) (61.080 10mm)</v>
      </c>
      <c r="E78" s="12" t="str">
        <f>List1!G78</f>
        <v>10mm</v>
      </c>
      <c r="F78" s="12">
        <f>List1!N78</f>
        <v>990</v>
      </c>
      <c r="G78" s="14" t="s">
        <v>392</v>
      </c>
    </row>
    <row r="79" spans="1:7" ht="18" customHeight="1" x14ac:dyDescent="0.25">
      <c r="A79" s="11" t="str">
        <f>List1!K79</f>
        <v>DESS-PM10mm-61.087</v>
      </c>
      <c r="B79" s="12" t="str">
        <f>List1!L79</f>
        <v>DESSOther</v>
      </c>
      <c r="C79" s="13" t="str">
        <f>List1!O79</f>
        <v>Ti Premill kompatibilní s ostatními systémy</v>
      </c>
      <c r="D79" s="12" t="str">
        <f>List1!J79</f>
        <v>BioHorizons® internal 3.5 INT HEX BH (61.087 10mm)</v>
      </c>
      <c r="E79" s="12" t="str">
        <f>List1!G79</f>
        <v>10mm</v>
      </c>
      <c r="F79" s="12">
        <f>List1!N79</f>
        <v>990</v>
      </c>
      <c r="G79" s="14" t="s">
        <v>392</v>
      </c>
    </row>
    <row r="80" spans="1:7" ht="18" customHeight="1" x14ac:dyDescent="0.25">
      <c r="A80" s="11" t="str">
        <f>List1!K80</f>
        <v>DESS-PM10mm-61.088</v>
      </c>
      <c r="B80" s="12" t="str">
        <f>List1!L80</f>
        <v>DESSOther</v>
      </c>
      <c r="C80" s="13" t="str">
        <f>List1!O80</f>
        <v>Ti Premill kompatibilní s ostatními systémy</v>
      </c>
      <c r="D80" s="12" t="str">
        <f>List1!J80</f>
        <v>BioHorizons® internal 4.5 INT HEX BH (61.088 10mm)</v>
      </c>
      <c r="E80" s="12" t="str">
        <f>List1!G80</f>
        <v>10mm</v>
      </c>
      <c r="F80" s="12">
        <f>List1!N80</f>
        <v>990</v>
      </c>
      <c r="G80" s="14" t="s">
        <v>392</v>
      </c>
    </row>
    <row r="81" spans="1:7" ht="18" customHeight="1" x14ac:dyDescent="0.25">
      <c r="A81" s="11" t="str">
        <f>List1!K81</f>
        <v>DESS-PM10mm-61.089</v>
      </c>
      <c r="B81" s="12" t="str">
        <f>List1!L81</f>
        <v>DESSOther</v>
      </c>
      <c r="C81" s="13" t="str">
        <f>List1!O81</f>
        <v>Ti Premill kompatibilní s ostatními systémy</v>
      </c>
      <c r="D81" s="12" t="str">
        <f>List1!J81</f>
        <v>BioHorizons® internal 5.7 INT HEX BH (61.089 10mm)</v>
      </c>
      <c r="E81" s="12" t="str">
        <f>List1!G81</f>
        <v>10mm</v>
      </c>
      <c r="F81" s="12">
        <f>List1!N81</f>
        <v>990</v>
      </c>
      <c r="G81" s="14" t="s">
        <v>392</v>
      </c>
    </row>
    <row r="82" spans="1:7" ht="18" customHeight="1" x14ac:dyDescent="0.25">
      <c r="A82" s="11" t="str">
        <f>List1!K82</f>
        <v>DESS-PM10mm-61.091</v>
      </c>
      <c r="B82" s="12" t="str">
        <f>List1!L82</f>
        <v>DESSOther</v>
      </c>
      <c r="C82" s="13" t="str">
        <f>List1!O82</f>
        <v>Ti Premill kompatibilní s ostatními systémy</v>
      </c>
      <c r="D82" s="12" t="str">
        <f>List1!J82</f>
        <v>Bego Semados® 3.25/3.75 Bego Semados (61.091 10mm)</v>
      </c>
      <c r="E82" s="12" t="str">
        <f>List1!G82</f>
        <v>10mm</v>
      </c>
      <c r="F82" s="12">
        <f>List1!N82</f>
        <v>990</v>
      </c>
      <c r="G82" s="14" t="s">
        <v>392</v>
      </c>
    </row>
    <row r="83" spans="1:7" ht="18" customHeight="1" x14ac:dyDescent="0.25">
      <c r="A83" s="11" t="str">
        <f>List1!K83</f>
        <v>DESS-PM10mm-61.092</v>
      </c>
      <c r="B83" s="12" t="str">
        <f>List1!L83</f>
        <v>DESSOther</v>
      </c>
      <c r="C83" s="13" t="str">
        <f>List1!O83</f>
        <v>Ti Premill kompatibilní s ostatními systémy</v>
      </c>
      <c r="D83" s="12" t="str">
        <f>List1!J83</f>
        <v>Bego Semados® 4.1 Bego Semados (61.092 10mm)</v>
      </c>
      <c r="E83" s="12" t="str">
        <f>List1!G83</f>
        <v>10mm</v>
      </c>
      <c r="F83" s="12">
        <f>List1!N83</f>
        <v>990</v>
      </c>
      <c r="G83" s="14" t="s">
        <v>392</v>
      </c>
    </row>
    <row r="84" spans="1:7" ht="18" customHeight="1" x14ac:dyDescent="0.25">
      <c r="A84" s="11" t="str">
        <f>List1!K84</f>
        <v>DESS-PM10mm-61.093</v>
      </c>
      <c r="B84" s="12" t="str">
        <f>List1!L84</f>
        <v>DESSOther</v>
      </c>
      <c r="C84" s="13" t="str">
        <f>List1!O84</f>
        <v>Ti Premill kompatibilní s ostatními systémy</v>
      </c>
      <c r="D84" s="12" t="str">
        <f>List1!J84</f>
        <v>Bego Semados® 4.5 Bego Semados (61.093 10mm)</v>
      </c>
      <c r="E84" s="12" t="str">
        <f>List1!G84</f>
        <v>10mm</v>
      </c>
      <c r="F84" s="12">
        <f>List1!N84</f>
        <v>990</v>
      </c>
      <c r="G84" s="14" t="s">
        <v>392</v>
      </c>
    </row>
    <row r="85" spans="1:7" ht="18" customHeight="1" x14ac:dyDescent="0.25">
      <c r="A85" s="11" t="str">
        <f>List1!K85</f>
        <v>DESS-PM10mm-61.094</v>
      </c>
      <c r="B85" s="12" t="str">
        <f>List1!L85</f>
        <v>DESSOther</v>
      </c>
      <c r="C85" s="13" t="str">
        <f>List1!O85</f>
        <v>Ti Premill kompatibilní s ostatními systémy</v>
      </c>
      <c r="D85" s="12" t="str">
        <f>List1!J85</f>
        <v>Bego Semados® 5.5 Bego Semados (61.094 10mm)</v>
      </c>
      <c r="E85" s="12" t="str">
        <f>List1!G85</f>
        <v>10mm</v>
      </c>
      <c r="F85" s="12">
        <f>List1!N85</f>
        <v>990</v>
      </c>
      <c r="G85" s="14" t="s">
        <v>392</v>
      </c>
    </row>
    <row r="86" spans="1:7" ht="18" customHeight="1" x14ac:dyDescent="0.25">
      <c r="A86" s="11" t="str">
        <f>List1!K86</f>
        <v>DESS-PM10mm-61.099</v>
      </c>
      <c r="B86" s="12" t="str">
        <f>List1!L86</f>
        <v>DESSOther</v>
      </c>
      <c r="C86" s="13" t="str">
        <f>List1!O86</f>
        <v>Ti Premill kompatibilní s ostatními systémy</v>
      </c>
      <c r="D86" s="12" t="str">
        <f>List1!J86</f>
        <v>BioHorizons® internal 3.0 BH INT (61.099 10mm)</v>
      </c>
      <c r="E86" s="12" t="str">
        <f>List1!G86</f>
        <v>10mm</v>
      </c>
      <c r="F86" s="12">
        <f>List1!N86</f>
        <v>990</v>
      </c>
      <c r="G86" s="14" t="s">
        <v>392</v>
      </c>
    </row>
    <row r="87" spans="1:7" ht="18" customHeight="1" x14ac:dyDescent="0.25">
      <c r="A87" s="11" t="str">
        <f>List1!K87</f>
        <v>DESS-PM10mm-61.250</v>
      </c>
      <c r="B87" s="12" t="str">
        <f>List1!L87</f>
        <v>DESSOther</v>
      </c>
      <c r="C87" s="13" t="str">
        <f>List1!O87</f>
        <v>Ti Premill kompatibilní s ostatními systémy</v>
      </c>
      <c r="D87" s="12" t="str">
        <f>List1!J87</f>
        <v>Dentsply Ankylos® C/X  (61.250 10mm)</v>
      </c>
      <c r="E87" s="12" t="str">
        <f>List1!G87</f>
        <v>10mm</v>
      </c>
      <c r="F87" s="12">
        <f>List1!N87</f>
        <v>990</v>
      </c>
      <c r="G87" s="14" t="s">
        <v>392</v>
      </c>
    </row>
    <row r="88" spans="1:7" ht="18" customHeight="1" x14ac:dyDescent="0.25">
      <c r="A88" s="11" t="str">
        <f>List1!K88</f>
        <v>DESS-PM14mm-62.015</v>
      </c>
      <c r="B88" s="12" t="str">
        <f>List1!L88</f>
        <v>DESSOther</v>
      </c>
      <c r="C88" s="13" t="str">
        <f>List1!O88</f>
        <v>Ti Premill kompatibilní s ostatními systémy</v>
      </c>
      <c r="D88" s="12" t="str">
        <f>List1!J88</f>
        <v>3i Certain® RP (62.015 14mm)</v>
      </c>
      <c r="E88" s="12" t="str">
        <f>List1!G88</f>
        <v>14mm</v>
      </c>
      <c r="F88" s="12">
        <f>List1!N88</f>
        <v>1100</v>
      </c>
      <c r="G88" s="14" t="s">
        <v>392</v>
      </c>
    </row>
    <row r="89" spans="1:7" ht="18" customHeight="1" x14ac:dyDescent="0.25">
      <c r="A89" s="11" t="str">
        <f>List1!K89</f>
        <v>DESS-PM14mm-62.016</v>
      </c>
      <c r="B89" s="12" t="str">
        <f>List1!L89</f>
        <v>DESSOther</v>
      </c>
      <c r="C89" s="13" t="str">
        <f>List1!O89</f>
        <v>Ti Premill kompatibilní s ostatními systémy</v>
      </c>
      <c r="D89" s="12" t="str">
        <f>List1!J89</f>
        <v>3i Certain® WP (62.016 14mm)</v>
      </c>
      <c r="E89" s="12" t="str">
        <f>List1!G89</f>
        <v>14mm</v>
      </c>
      <c r="F89" s="12">
        <f>List1!N89</f>
        <v>1100</v>
      </c>
      <c r="G89" s="14" t="s">
        <v>392</v>
      </c>
    </row>
    <row r="90" spans="1:7" ht="18" customHeight="1" x14ac:dyDescent="0.25">
      <c r="A90" s="11" t="str">
        <f>List1!K90</f>
        <v>DESS-PM14mm-62.017</v>
      </c>
      <c r="B90" s="12" t="str">
        <f>List1!L90</f>
        <v>DESSOther</v>
      </c>
      <c r="C90" s="13" t="str">
        <f>List1!O90</f>
        <v>Ti Premill kompatibilní s ostatními systémy</v>
      </c>
      <c r="D90" s="12" t="str">
        <f>List1!J90</f>
        <v>Zimvie® - Zimmer Screw-Vent NP (62.017 14mm)</v>
      </c>
      <c r="E90" s="12" t="str">
        <f>List1!G90</f>
        <v>14mm</v>
      </c>
      <c r="F90" s="12">
        <f>List1!N90</f>
        <v>1100</v>
      </c>
      <c r="G90" s="14" t="s">
        <v>392</v>
      </c>
    </row>
    <row r="91" spans="1:7" ht="18" customHeight="1" x14ac:dyDescent="0.25">
      <c r="A91" s="11" t="str">
        <f>List1!K91</f>
        <v>DESS-PM14mm-62.018</v>
      </c>
      <c r="B91" s="12" t="str">
        <f>List1!L91</f>
        <v>DESSOther</v>
      </c>
      <c r="C91" s="13" t="str">
        <f>List1!O91</f>
        <v>Ti Premill kompatibilní s ostatními systémy</v>
      </c>
      <c r="D91" s="12" t="str">
        <f>List1!J91</f>
        <v>Zimvie® - Zimmer Screw-Vent RP (62.018 14mm)</v>
      </c>
      <c r="E91" s="12" t="str">
        <f>List1!G91</f>
        <v>14mm</v>
      </c>
      <c r="F91" s="12">
        <f>List1!N91</f>
        <v>1100</v>
      </c>
      <c r="G91" s="14" t="s">
        <v>392</v>
      </c>
    </row>
    <row r="92" spans="1:7" ht="18" customHeight="1" x14ac:dyDescent="0.25">
      <c r="A92" s="11" t="str">
        <f>List1!K92</f>
        <v>DESS-PM14mm-62.019</v>
      </c>
      <c r="B92" s="12" t="str">
        <f>List1!L92</f>
        <v>DESSOther</v>
      </c>
      <c r="C92" s="13" t="str">
        <f>List1!O92</f>
        <v>Ti Premill kompatibilní s ostatními systémy</v>
      </c>
      <c r="D92" s="12" t="str">
        <f>List1!J92</f>
        <v>Zimvie® - Zimmer Screw-Vent WP (62.019 14mm)</v>
      </c>
      <c r="E92" s="12" t="str">
        <f>List1!G92</f>
        <v>14mm</v>
      </c>
      <c r="F92" s="12">
        <f>List1!N92</f>
        <v>1100</v>
      </c>
      <c r="G92" s="14" t="s">
        <v>392</v>
      </c>
    </row>
    <row r="93" spans="1:7" ht="18" customHeight="1" x14ac:dyDescent="0.25">
      <c r="A93" s="11" t="str">
        <f>List1!K93</f>
        <v>DESS-PM14mm-62.020</v>
      </c>
      <c r="B93" s="12" t="str">
        <f>List1!L93</f>
        <v>DESSOther</v>
      </c>
      <c r="C93" s="13" t="str">
        <f>List1!O93</f>
        <v>Ti Premill kompatibilní s ostatními systémy</v>
      </c>
      <c r="D93" s="12" t="str">
        <f>List1!J93</f>
        <v>BioHorizons® External 3.7 BH EXT  (62.020 14mm)</v>
      </c>
      <c r="E93" s="12" t="str">
        <f>List1!G93</f>
        <v>14mm</v>
      </c>
      <c r="F93" s="12">
        <f>List1!N93</f>
        <v>1100</v>
      </c>
      <c r="G93" s="14" t="s">
        <v>392</v>
      </c>
    </row>
    <row r="94" spans="1:7" ht="18" customHeight="1" x14ac:dyDescent="0.25">
      <c r="A94" s="11" t="str">
        <f>List1!K94</f>
        <v>DESS-PM14mm-62.021</v>
      </c>
      <c r="B94" s="12" t="str">
        <f>List1!L94</f>
        <v>DESSOther</v>
      </c>
      <c r="C94" s="13" t="str">
        <f>List1!O94</f>
        <v>Ti Premill kompatibilní s ostatními systémy</v>
      </c>
      <c r="D94" s="12" t="str">
        <f>List1!J94</f>
        <v>BioHorizons® External 4.2 BH EXT (62.021 14mm)</v>
      </c>
      <c r="E94" s="12" t="str">
        <f>List1!G94</f>
        <v>14mm</v>
      </c>
      <c r="F94" s="12">
        <f>List1!N94</f>
        <v>1100</v>
      </c>
      <c r="G94" s="14" t="s">
        <v>392</v>
      </c>
    </row>
    <row r="95" spans="1:7" ht="18" customHeight="1" x14ac:dyDescent="0.25">
      <c r="A95" s="11" t="str">
        <f>List1!K95</f>
        <v>DESS-PM14mm-62.022</v>
      </c>
      <c r="B95" s="12" t="str">
        <f>List1!L95</f>
        <v>DESSOther</v>
      </c>
      <c r="C95" s="13" t="str">
        <f>List1!O95</f>
        <v>Ti Premill kompatibilní s ostatními systémy</v>
      </c>
      <c r="D95" s="12" t="str">
        <f>List1!J95</f>
        <v>BioHorizons® External 5.2 BH EXT (62.022 14mm)</v>
      </c>
      <c r="E95" s="12" t="str">
        <f>List1!G95</f>
        <v>14mm</v>
      </c>
      <c r="F95" s="12">
        <f>List1!N95</f>
        <v>1100</v>
      </c>
      <c r="G95" s="14" t="s">
        <v>392</v>
      </c>
    </row>
    <row r="96" spans="1:7" ht="18" customHeight="1" x14ac:dyDescent="0.25">
      <c r="A96" s="11" t="str">
        <f>List1!K96</f>
        <v>DESS-PM14mm-62.035</v>
      </c>
      <c r="B96" s="12" t="str">
        <f>List1!L96</f>
        <v>DESSOther</v>
      </c>
      <c r="C96" s="13" t="str">
        <f>List1!O96</f>
        <v>Ti Premill kompatibilní s ostatními systémy</v>
      </c>
      <c r="D96" s="12" t="str">
        <f>List1!J96</f>
        <v>Neodent Grand Morse® GM (62.035 14mm)</v>
      </c>
      <c r="E96" s="12" t="str">
        <f>List1!G96</f>
        <v>14mm</v>
      </c>
      <c r="F96" s="12">
        <f>List1!N96</f>
        <v>1100</v>
      </c>
      <c r="G96" s="14" t="s">
        <v>392</v>
      </c>
    </row>
    <row r="97" spans="1:7" ht="18" customHeight="1" x14ac:dyDescent="0.25">
      <c r="A97" s="11" t="str">
        <f>List1!K97</f>
        <v>DESS-PM14mm-62.039</v>
      </c>
      <c r="B97" s="12" t="str">
        <f>List1!L97</f>
        <v>DESSOther</v>
      </c>
      <c r="C97" s="13" t="str">
        <f>List1!O97</f>
        <v>Ti Premill kompatibilní s ostatními systémy</v>
      </c>
      <c r="D97" s="12" t="str">
        <f>List1!J97</f>
        <v>Dentsply Friadent Xive® RP (62.039 14mm)</v>
      </c>
      <c r="E97" s="12" t="str">
        <f>List1!G97</f>
        <v>14mm</v>
      </c>
      <c r="F97" s="12">
        <f>List1!N97</f>
        <v>1100</v>
      </c>
      <c r="G97" s="14" t="s">
        <v>392</v>
      </c>
    </row>
    <row r="98" spans="1:7" ht="18" customHeight="1" x14ac:dyDescent="0.25">
      <c r="A98" s="11" t="str">
        <f>List1!K98</f>
        <v>DESS-PM14mm-62.040</v>
      </c>
      <c r="B98" s="12" t="str">
        <f>List1!L98</f>
        <v>DESSOther</v>
      </c>
      <c r="C98" s="13" t="str">
        <f>List1!O98</f>
        <v>Ti Premill kompatibilní s ostatními systémy</v>
      </c>
      <c r="D98" s="12" t="str">
        <f>List1!J98</f>
        <v>Dentsply Friadent Xive® WP 4.5 (62.040 14mm)</v>
      </c>
      <c r="E98" s="12" t="str">
        <f>List1!G98</f>
        <v>14mm</v>
      </c>
      <c r="F98" s="12">
        <f>List1!N98</f>
        <v>1100</v>
      </c>
      <c r="G98" s="14" t="s">
        <v>392</v>
      </c>
    </row>
    <row r="99" spans="1:7" ht="18" customHeight="1" x14ac:dyDescent="0.25">
      <c r="A99" s="11" t="str">
        <f>List1!K99</f>
        <v>DESS-PM14mm-62.071</v>
      </c>
      <c r="B99" s="12" t="str">
        <f>List1!L99</f>
        <v>DESSOther</v>
      </c>
      <c r="C99" s="13" t="str">
        <f>List1!O99</f>
        <v>Ti Premill kompatibilní s ostatními systémy</v>
      </c>
      <c r="D99" s="12" t="str">
        <f>List1!J99</f>
        <v>Dentsply Friadent Xive® 5.5 (62.071 14mm)</v>
      </c>
      <c r="E99" s="12" t="str">
        <f>List1!G99</f>
        <v>14mm</v>
      </c>
      <c r="F99" s="12">
        <f>List1!N99</f>
        <v>1100</v>
      </c>
      <c r="G99" s="14" t="s">
        <v>392</v>
      </c>
    </row>
    <row r="100" spans="1:7" ht="18" customHeight="1" x14ac:dyDescent="0.25">
      <c r="A100" s="11" t="str">
        <f>List1!K100</f>
        <v>DESS-PM14mm-62.080</v>
      </c>
      <c r="B100" s="12" t="str">
        <f>List1!L100</f>
        <v>DESSOther</v>
      </c>
      <c r="C100" s="13" t="str">
        <f>List1!O100</f>
        <v>Ti Premill kompatibilní s ostatními systémy</v>
      </c>
      <c r="D100" s="12" t="str">
        <f>List1!J100</f>
        <v>Medentis ICX® ICX (62.080 14mm)</v>
      </c>
      <c r="E100" s="12" t="str">
        <f>List1!G100</f>
        <v>14mm</v>
      </c>
      <c r="F100" s="12">
        <f>List1!N100</f>
        <v>1100</v>
      </c>
      <c r="G100" s="14" t="s">
        <v>392</v>
      </c>
    </row>
    <row r="101" spans="1:7" ht="18" customHeight="1" x14ac:dyDescent="0.25">
      <c r="A101" s="11" t="str">
        <f>List1!K101</f>
        <v>DESS-PM14mm-62.088</v>
      </c>
      <c r="B101" s="12" t="str">
        <f>List1!L101</f>
        <v>DESSOther</v>
      </c>
      <c r="C101" s="13" t="str">
        <f>List1!O101</f>
        <v>Ti Premill kompatibilní s ostatními systémy</v>
      </c>
      <c r="D101" s="12" t="str">
        <f>List1!J101</f>
        <v>BioHorizons® internal 4.5 BH INT (62.088 14mm)</v>
      </c>
      <c r="E101" s="12" t="str">
        <f>List1!G101</f>
        <v>14mm</v>
      </c>
      <c r="F101" s="12">
        <f>List1!N101</f>
        <v>1100</v>
      </c>
      <c r="G101" s="14" t="s">
        <v>392</v>
      </c>
    </row>
    <row r="102" spans="1:7" ht="18" customHeight="1" x14ac:dyDescent="0.25">
      <c r="A102" s="11" t="str">
        <f>List1!K102</f>
        <v>DESS-PM14mm-62.089</v>
      </c>
      <c r="B102" s="12" t="str">
        <f>List1!L102</f>
        <v>DESSOther</v>
      </c>
      <c r="C102" s="13" t="str">
        <f>List1!O102</f>
        <v>Ti Premill kompatibilní s ostatními systémy</v>
      </c>
      <c r="D102" s="12" t="str">
        <f>List1!J102</f>
        <v>BioHorizons® internal 5.7 BH INT (62.089 14mm)</v>
      </c>
      <c r="E102" s="12" t="str">
        <f>List1!G102</f>
        <v>14mm</v>
      </c>
      <c r="F102" s="12">
        <f>List1!N102</f>
        <v>1100</v>
      </c>
      <c r="G102" s="14" t="s">
        <v>392</v>
      </c>
    </row>
    <row r="103" spans="1:7" ht="18" customHeight="1" x14ac:dyDescent="0.25">
      <c r="A103" s="11" t="str">
        <f>List1!K103</f>
        <v>DESS-PM14mm-62.094</v>
      </c>
      <c r="B103" s="12" t="str">
        <f>List1!L103</f>
        <v>DESSOther</v>
      </c>
      <c r="C103" s="13" t="str">
        <f>List1!O103</f>
        <v>Ti Premill kompatibilní s ostatními systémy</v>
      </c>
      <c r="D103" s="12" t="str">
        <f>List1!J103</f>
        <v>Bego Semados® 5.5 Bego Semados (62.094 14mm)</v>
      </c>
      <c r="E103" s="12" t="str">
        <f>List1!G103</f>
        <v>14mm</v>
      </c>
      <c r="F103" s="12">
        <f>List1!N103</f>
        <v>1100</v>
      </c>
      <c r="G103" s="14" t="s">
        <v>392</v>
      </c>
    </row>
    <row r="104" spans="1:7" ht="18" customHeight="1" x14ac:dyDescent="0.25">
      <c r="A104" s="11" t="str">
        <f>List1!K104</f>
        <v>DESS-PM10mm-61.009</v>
      </c>
      <c r="B104" s="12" t="str">
        <f>List1!L104</f>
        <v>DESSStraumann</v>
      </c>
      <c r="C104" s="13" t="str">
        <f>List1!O104</f>
        <v>Ti Premill kompatibilní s Straumann®</v>
      </c>
      <c r="D104" s="12" t="str">
        <f>List1!J104</f>
        <v>Straumann® Tissue level &amp; synocta® RN (61.009 10mm)</v>
      </c>
      <c r="E104" s="12" t="str">
        <f>List1!G104</f>
        <v>10mm</v>
      </c>
      <c r="F104" s="12">
        <f>List1!N104</f>
        <v>990</v>
      </c>
      <c r="G104" s="14" t="s">
        <v>392</v>
      </c>
    </row>
    <row r="105" spans="1:7" ht="18" customHeight="1" x14ac:dyDescent="0.25">
      <c r="A105" s="11" t="str">
        <f>List1!K105</f>
        <v>DESS-PM10mm-61.043</v>
      </c>
      <c r="B105" s="12" t="str">
        <f>List1!L105</f>
        <v>DESSStraumann</v>
      </c>
      <c r="C105" s="13" t="str">
        <f>List1!O105</f>
        <v>Ti Premill kompatibilní s Straumann®</v>
      </c>
      <c r="D105" s="12" t="str">
        <f>List1!J105</f>
        <v>Straumann ® Bone level ® Bone level NP (61.043 10mm)</v>
      </c>
      <c r="E105" s="12" t="str">
        <f>List1!G105</f>
        <v>10mm</v>
      </c>
      <c r="F105" s="12">
        <f>List1!N105</f>
        <v>990</v>
      </c>
      <c r="G105" s="14" t="s">
        <v>392</v>
      </c>
    </row>
    <row r="106" spans="1:7" ht="18" customHeight="1" x14ac:dyDescent="0.25">
      <c r="A106" s="11" t="str">
        <f>List1!K106</f>
        <v>DESS-PM10mm-61.044</v>
      </c>
      <c r="B106" s="12" t="str">
        <f>List1!L106</f>
        <v>DESSStraumann</v>
      </c>
      <c r="C106" s="13" t="str">
        <f>List1!O106</f>
        <v>Ti Premill kompatibilní s Straumann®</v>
      </c>
      <c r="D106" s="12" t="str">
        <f>List1!J106</f>
        <v>Straumann ® Bone level ® Bone level RP (61.044 10mm)</v>
      </c>
      <c r="E106" s="12" t="str">
        <f>List1!G106</f>
        <v>10mm</v>
      </c>
      <c r="F106" s="12">
        <f>List1!N106</f>
        <v>990</v>
      </c>
      <c r="G106" s="14" t="s">
        <v>392</v>
      </c>
    </row>
    <row r="107" spans="1:7" ht="18" customHeight="1" x14ac:dyDescent="0.25">
      <c r="A107" s="11" t="str">
        <f>List1!K107</f>
        <v>DESS-PM10mm-61.045</v>
      </c>
      <c r="B107" s="12" t="str">
        <f>List1!L107</f>
        <v>DESSStraumann</v>
      </c>
      <c r="C107" s="13" t="str">
        <f>List1!O107</f>
        <v>Ti Premill kompatibilní s Straumann®</v>
      </c>
      <c r="D107" s="12" t="str">
        <f>List1!J107</f>
        <v>Straumann® Tissue level &amp; synocta® WN (61.045 10mm)</v>
      </c>
      <c r="E107" s="12" t="str">
        <f>List1!G107</f>
        <v>10mm</v>
      </c>
      <c r="F107" s="12">
        <f>List1!N107</f>
        <v>990</v>
      </c>
      <c r="G107" s="14" t="s">
        <v>392</v>
      </c>
    </row>
    <row r="108" spans="1:7" ht="18" customHeight="1" x14ac:dyDescent="0.25">
      <c r="A108" s="11" t="str">
        <f>List1!K108</f>
        <v>DESS-PM10mm-61.062</v>
      </c>
      <c r="B108" s="12" t="str">
        <f>List1!L108</f>
        <v>DESSStraumann</v>
      </c>
      <c r="C108" s="13" t="str">
        <f>List1!O108</f>
        <v>Ti Premill kompatibilní s Straumann®</v>
      </c>
      <c r="D108" s="12" t="str">
        <f>List1!J108</f>
        <v>Straumann® BLX RB 4.5 (61.062 10mm)</v>
      </c>
      <c r="E108" s="12" t="str">
        <f>List1!G108</f>
        <v>10mm</v>
      </c>
      <c r="F108" s="12">
        <f>List1!N108</f>
        <v>990</v>
      </c>
      <c r="G108" s="14" t="s">
        <v>392</v>
      </c>
    </row>
    <row r="109" spans="1:7" ht="18" customHeight="1" x14ac:dyDescent="0.25">
      <c r="A109" s="11" t="str">
        <f>List1!K109</f>
        <v>DESS-PM10mm-61.070</v>
      </c>
      <c r="B109" s="12" t="str">
        <f>List1!L109</f>
        <v>DESSStraumann</v>
      </c>
      <c r="C109" s="13" t="str">
        <f>List1!O109</f>
        <v>Ti Premill kompatibilní s Straumann®</v>
      </c>
      <c r="D109" s="12" t="str">
        <f>List1!J109</f>
        <v>Straumann® Tissue level &amp; synocta® NNC (61.070 10mm)</v>
      </c>
      <c r="E109" s="12" t="str">
        <f>List1!G109</f>
        <v>10mm</v>
      </c>
      <c r="F109" s="12">
        <f>List1!N109</f>
        <v>990</v>
      </c>
      <c r="G109" s="14" t="s">
        <v>392</v>
      </c>
    </row>
    <row r="110" spans="1:7" ht="18" customHeight="1" x14ac:dyDescent="0.25">
      <c r="A110" s="11" t="str">
        <f>List1!K110</f>
        <v>DESS-PM14mm-62.009</v>
      </c>
      <c r="B110" s="12" t="str">
        <f>List1!L110</f>
        <v>DESSStraumann</v>
      </c>
      <c r="C110" s="13" t="str">
        <f>List1!O110</f>
        <v>Ti Premill kompatibilní s Straumann®</v>
      </c>
      <c r="D110" s="12" t="str">
        <f>List1!J110</f>
        <v>Straumann® Tissue level &amp; synocta® RN (62.009 14mm)</v>
      </c>
      <c r="E110" s="12" t="str">
        <f>List1!G110</f>
        <v>14mm</v>
      </c>
      <c r="F110" s="12">
        <f>List1!N110</f>
        <v>1100</v>
      </c>
      <c r="G110" s="14" t="s">
        <v>392</v>
      </c>
    </row>
    <row r="111" spans="1:7" ht="18" customHeight="1" x14ac:dyDescent="0.25">
      <c r="A111" s="11" t="str">
        <f>List1!K111</f>
        <v>DESS-PM14mm-62.043</v>
      </c>
      <c r="B111" s="12" t="str">
        <f>List1!L111</f>
        <v>DESSStraumann</v>
      </c>
      <c r="C111" s="13" t="str">
        <f>List1!O111</f>
        <v>Ti Premill kompatibilní s Straumann®</v>
      </c>
      <c r="D111" s="12" t="str">
        <f>List1!J111</f>
        <v>Straumann ® Bone level NP (62.043 14mm)</v>
      </c>
      <c r="E111" s="12" t="str">
        <f>List1!G111</f>
        <v>14mm</v>
      </c>
      <c r="F111" s="12">
        <f>List1!N111</f>
        <v>1100</v>
      </c>
      <c r="G111" s="14" t="s">
        <v>392</v>
      </c>
    </row>
    <row r="112" spans="1:7" ht="18" customHeight="1" x14ac:dyDescent="0.25">
      <c r="A112" s="11" t="str">
        <f>List1!K112</f>
        <v>DESS-PM14mm-62.044</v>
      </c>
      <c r="B112" s="12" t="str">
        <f>List1!L112</f>
        <v>DESSStraumann</v>
      </c>
      <c r="C112" s="13" t="str">
        <f>List1!O112</f>
        <v>Ti Premill kompatibilní s Straumann®</v>
      </c>
      <c r="D112" s="12" t="str">
        <f>List1!J112</f>
        <v>Straumann ® Bone level  RP (62.044 14mm)</v>
      </c>
      <c r="E112" s="12" t="str">
        <f>List1!G112</f>
        <v>14mm</v>
      </c>
      <c r="F112" s="12">
        <f>List1!N112</f>
        <v>1100</v>
      </c>
      <c r="G112" s="14" t="s">
        <v>392</v>
      </c>
    </row>
    <row r="113" spans="1:7" ht="18" customHeight="1" x14ac:dyDescent="0.25">
      <c r="A113" s="11" t="str">
        <f>List1!K113</f>
        <v>DESS-PM14mm-62.045</v>
      </c>
      <c r="B113" s="12" t="str">
        <f>List1!L113</f>
        <v>DESSStraumann</v>
      </c>
      <c r="C113" s="13" t="str">
        <f>List1!O113</f>
        <v>Ti Premill kompatibilní s Straumann®</v>
      </c>
      <c r="D113" s="12" t="str">
        <f>List1!J113</f>
        <v>Straumann® Tissue level &amp; synocta® WN (62.045 14mm)</v>
      </c>
      <c r="E113" s="12" t="str">
        <f>List1!G113</f>
        <v>14mm</v>
      </c>
      <c r="F113" s="12">
        <f>List1!N113</f>
        <v>1100</v>
      </c>
      <c r="G113" s="14" t="s">
        <v>392</v>
      </c>
    </row>
    <row r="114" spans="1:7" ht="18" customHeight="1" x14ac:dyDescent="0.25">
      <c r="A114" s="11" t="str">
        <f>List1!K114</f>
        <v>DESS-PM14mm-62.063</v>
      </c>
      <c r="B114" s="12" t="str">
        <f>List1!L114</f>
        <v>DESSStraumann</v>
      </c>
      <c r="C114" s="13" t="str">
        <f>List1!O114</f>
        <v>Ti Premill kompatibilní s Straumann®</v>
      </c>
      <c r="D114" s="12" t="str">
        <f>List1!J114</f>
        <v>Straumann® BLX WB 5.7 (62.063 14mm)</v>
      </c>
      <c r="E114" s="12" t="str">
        <f>List1!G114</f>
        <v>14mm</v>
      </c>
      <c r="F114" s="12">
        <f>List1!N114</f>
        <v>1100</v>
      </c>
      <c r="G114" s="14" t="s">
        <v>392</v>
      </c>
    </row>
    <row r="115" spans="1:7" ht="18" customHeight="1" x14ac:dyDescent="0.25">
      <c r="B115" s="12"/>
      <c r="C115" s="12"/>
      <c r="D115" s="12"/>
      <c r="E115" s="12"/>
      <c r="F115" s="12"/>
    </row>
    <row r="116" spans="1:7" ht="18" customHeight="1" x14ac:dyDescent="0.25">
      <c r="B116" s="12"/>
      <c r="C116" s="12"/>
      <c r="D116" s="12"/>
      <c r="E116" s="12"/>
      <c r="F116" s="12"/>
    </row>
    <row r="117" spans="1:7" ht="18" customHeight="1" x14ac:dyDescent="0.25">
      <c r="B117" s="12"/>
      <c r="C117" s="12"/>
      <c r="D117" s="12"/>
      <c r="E117" s="12"/>
      <c r="F117" s="12"/>
    </row>
    <row r="118" spans="1:7" ht="18" customHeight="1" x14ac:dyDescent="0.25">
      <c r="B118" s="12"/>
      <c r="C118" s="12"/>
      <c r="D118" s="12"/>
      <c r="E118" s="12"/>
      <c r="F118" s="12"/>
    </row>
    <row r="119" spans="1:7" ht="18" customHeight="1" x14ac:dyDescent="0.25">
      <c r="B119" s="12"/>
      <c r="C119" s="12"/>
      <c r="D119" s="12"/>
      <c r="E119" s="12"/>
      <c r="F119" s="12"/>
    </row>
    <row r="120" spans="1:7" ht="18" customHeight="1" x14ac:dyDescent="0.25">
      <c r="B120" s="12"/>
      <c r="C120" s="12"/>
      <c r="D120" s="12"/>
      <c r="E120" s="12"/>
      <c r="F120" s="12"/>
    </row>
    <row r="121" spans="1:7" ht="18" customHeight="1" x14ac:dyDescent="0.25">
      <c r="B121" s="12"/>
      <c r="C121" s="12"/>
      <c r="D121" s="12"/>
      <c r="E121" s="12"/>
      <c r="F121" s="12"/>
    </row>
    <row r="122" spans="1:7" ht="18" customHeight="1" x14ac:dyDescent="0.25">
      <c r="B122" s="12"/>
      <c r="C122" s="12"/>
      <c r="D122" s="12"/>
      <c r="E122" s="12"/>
      <c r="F122" s="12"/>
    </row>
    <row r="123" spans="1:7" ht="18" customHeight="1" x14ac:dyDescent="0.25">
      <c r="B123" s="12"/>
      <c r="C123" s="12"/>
      <c r="D123" s="12"/>
      <c r="E123" s="12"/>
      <c r="F123" s="12"/>
    </row>
    <row r="124" spans="1:7" ht="18" customHeight="1" x14ac:dyDescent="0.25">
      <c r="B124" s="12"/>
      <c r="C124" s="12"/>
      <c r="D124" s="12"/>
      <c r="E124" s="12"/>
      <c r="F124" s="12"/>
    </row>
    <row r="125" spans="1:7" ht="18" customHeight="1" x14ac:dyDescent="0.25">
      <c r="B125" s="12"/>
      <c r="C125" s="12"/>
      <c r="D125" s="12"/>
      <c r="E125" s="12"/>
      <c r="F125" s="12"/>
    </row>
    <row r="126" spans="1:7" ht="18" customHeight="1" x14ac:dyDescent="0.25">
      <c r="B126" s="12"/>
      <c r="C126" s="12"/>
      <c r="D126" s="12"/>
      <c r="E126" s="12"/>
      <c r="F126" s="12"/>
    </row>
    <row r="127" spans="1:7" ht="18" customHeight="1" x14ac:dyDescent="0.25">
      <c r="B127" s="12"/>
      <c r="C127" s="12"/>
      <c r="D127" s="12"/>
      <c r="E127" s="12"/>
      <c r="F127" s="12"/>
    </row>
    <row r="128" spans="1:7" ht="18" customHeight="1" x14ac:dyDescent="0.25">
      <c r="B128" s="12"/>
      <c r="C128" s="12"/>
      <c r="D128" s="12"/>
      <c r="E128" s="12"/>
      <c r="F128" s="12"/>
    </row>
    <row r="129" spans="2:6" ht="18" customHeight="1" x14ac:dyDescent="0.25">
      <c r="B129" s="12"/>
      <c r="C129" s="12"/>
      <c r="D129" s="12"/>
      <c r="E129" s="12"/>
      <c r="F129" s="12"/>
    </row>
    <row r="130" spans="2:6" ht="18" customHeight="1" x14ac:dyDescent="0.25">
      <c r="B130" s="12"/>
      <c r="C130" s="12"/>
      <c r="D130" s="12"/>
      <c r="E130" s="12"/>
      <c r="F130" s="12"/>
    </row>
    <row r="131" spans="2:6" ht="18" customHeight="1" x14ac:dyDescent="0.25">
      <c r="B131" s="12"/>
      <c r="C131" s="12"/>
      <c r="D131" s="12"/>
      <c r="E131" s="12"/>
      <c r="F131" s="12"/>
    </row>
    <row r="132" spans="2:6" ht="18" customHeight="1" x14ac:dyDescent="0.25">
      <c r="B132" s="12"/>
      <c r="C132" s="12"/>
      <c r="D132" s="12"/>
      <c r="E132" s="12"/>
      <c r="F132" s="12"/>
    </row>
    <row r="133" spans="2:6" ht="18" customHeight="1" x14ac:dyDescent="0.25">
      <c r="B133" s="12"/>
      <c r="C133" s="12"/>
      <c r="D133" s="12"/>
      <c r="E133" s="12"/>
      <c r="F133" s="12"/>
    </row>
    <row r="134" spans="2:6" ht="18" customHeight="1" x14ac:dyDescent="0.25">
      <c r="B134" s="12"/>
      <c r="C134" s="12"/>
      <c r="D134" s="12"/>
      <c r="E134" s="12"/>
      <c r="F134" s="12"/>
    </row>
    <row r="135" spans="2:6" ht="18" customHeight="1" x14ac:dyDescent="0.25">
      <c r="B135" s="12"/>
      <c r="C135" s="12"/>
      <c r="D135" s="12"/>
      <c r="E135" s="12"/>
      <c r="F135" s="12"/>
    </row>
    <row r="136" spans="2:6" ht="18" customHeight="1" x14ac:dyDescent="0.25">
      <c r="B136" s="12"/>
      <c r="C136" s="12"/>
      <c r="D136" s="12"/>
      <c r="E136" s="12"/>
      <c r="F136" s="12"/>
    </row>
    <row r="137" spans="2:6" ht="18" customHeight="1" x14ac:dyDescent="0.25">
      <c r="B137" s="12"/>
      <c r="C137" s="12"/>
      <c r="D137" s="12"/>
      <c r="E137" s="12"/>
      <c r="F137" s="12"/>
    </row>
    <row r="138" spans="2:6" ht="18" customHeight="1" x14ac:dyDescent="0.25">
      <c r="B138" s="12"/>
      <c r="C138" s="12"/>
      <c r="D138" s="12"/>
      <c r="E138" s="12"/>
      <c r="F138" s="12"/>
    </row>
    <row r="139" spans="2:6" ht="18" customHeight="1" x14ac:dyDescent="0.25">
      <c r="B139" s="12"/>
      <c r="C139" s="12"/>
      <c r="D139" s="12"/>
      <c r="E139" s="12"/>
      <c r="F139" s="12"/>
    </row>
    <row r="140" spans="2:6" ht="18" customHeight="1" x14ac:dyDescent="0.25">
      <c r="B140" s="12"/>
      <c r="C140" s="12"/>
      <c r="D140" s="12"/>
      <c r="E140" s="12"/>
      <c r="F140" s="12"/>
    </row>
    <row r="141" spans="2:6" ht="18" customHeight="1" x14ac:dyDescent="0.25">
      <c r="B141" s="12"/>
      <c r="C141" s="12"/>
      <c r="D141" s="12"/>
      <c r="E141" s="12"/>
      <c r="F141" s="12"/>
    </row>
    <row r="142" spans="2:6" ht="18" customHeight="1" x14ac:dyDescent="0.25">
      <c r="B142" s="12"/>
      <c r="C142" s="12"/>
      <c r="D142" s="12"/>
      <c r="E142" s="12"/>
      <c r="F142" s="12"/>
    </row>
    <row r="143" spans="2:6" ht="18" customHeight="1" x14ac:dyDescent="0.25">
      <c r="B143" s="12"/>
      <c r="C143" s="12"/>
      <c r="D143" s="12"/>
      <c r="E143" s="12"/>
      <c r="F143" s="12"/>
    </row>
    <row r="144" spans="2:6" ht="18" customHeight="1" x14ac:dyDescent="0.25">
      <c r="B144" s="12"/>
      <c r="C144" s="12"/>
      <c r="D144" s="12"/>
      <c r="E144" s="12"/>
      <c r="F144" s="12"/>
    </row>
    <row r="145" spans="2:6" ht="18" customHeight="1" x14ac:dyDescent="0.25">
      <c r="B145" s="12"/>
      <c r="C145" s="12"/>
      <c r="D145" s="12"/>
      <c r="E145" s="12"/>
      <c r="F145" s="12"/>
    </row>
    <row r="146" spans="2:6" ht="18" customHeight="1" x14ac:dyDescent="0.25">
      <c r="B146" s="12"/>
      <c r="C146" s="12"/>
      <c r="D146" s="12"/>
      <c r="E146" s="12"/>
      <c r="F146" s="12"/>
    </row>
    <row r="147" spans="2:6" ht="18" customHeight="1" x14ac:dyDescent="0.25">
      <c r="B147" s="12"/>
      <c r="C147" s="12"/>
      <c r="D147" s="12"/>
      <c r="E147" s="12"/>
      <c r="F147" s="12"/>
    </row>
    <row r="148" spans="2:6" ht="18" customHeight="1" x14ac:dyDescent="0.25">
      <c r="B148" s="12"/>
      <c r="C148" s="12"/>
      <c r="D148" s="12"/>
      <c r="E148" s="12"/>
      <c r="F148" s="12"/>
    </row>
    <row r="149" spans="2:6" ht="18" customHeight="1" x14ac:dyDescent="0.25">
      <c r="B149" s="12"/>
      <c r="C149" s="12"/>
      <c r="D149" s="12"/>
      <c r="E149" s="12"/>
      <c r="F149" s="12"/>
    </row>
    <row r="150" spans="2:6" ht="18" customHeight="1" x14ac:dyDescent="0.25">
      <c r="B150" s="12"/>
      <c r="C150" s="12"/>
      <c r="D150" s="12"/>
      <c r="E150" s="12"/>
      <c r="F150" s="12"/>
    </row>
    <row r="151" spans="2:6" ht="18" customHeight="1" x14ac:dyDescent="0.25">
      <c r="B151" s="12"/>
      <c r="C151" s="12"/>
      <c r="D151" s="12"/>
      <c r="E151" s="12"/>
      <c r="F151" s="12"/>
    </row>
    <row r="152" spans="2:6" ht="18" customHeight="1" x14ac:dyDescent="0.25">
      <c r="B152" s="12"/>
      <c r="C152" s="12"/>
      <c r="D152" s="12"/>
      <c r="E152" s="12"/>
      <c r="F152" s="12"/>
    </row>
    <row r="153" spans="2:6" ht="18" customHeight="1" x14ac:dyDescent="0.25">
      <c r="B153" s="12"/>
      <c r="C153" s="12"/>
      <c r="D153" s="12"/>
      <c r="E153" s="12"/>
      <c r="F153" s="12"/>
    </row>
    <row r="154" spans="2:6" ht="18" customHeight="1" x14ac:dyDescent="0.25">
      <c r="B154" s="12"/>
      <c r="C154" s="12"/>
      <c r="D154" s="12"/>
      <c r="E154" s="12"/>
      <c r="F154" s="12"/>
    </row>
    <row r="155" spans="2:6" ht="18" customHeight="1" x14ac:dyDescent="0.25">
      <c r="B155" s="12"/>
      <c r="C155" s="12"/>
      <c r="D155" s="12"/>
      <c r="E155" s="12"/>
      <c r="F155" s="12"/>
    </row>
    <row r="156" spans="2:6" ht="18" customHeight="1" x14ac:dyDescent="0.25">
      <c r="B156" s="12"/>
      <c r="C156" s="12"/>
      <c r="D156" s="12"/>
      <c r="E156" s="12"/>
      <c r="F156" s="12"/>
    </row>
    <row r="157" spans="2:6" ht="18" customHeight="1" x14ac:dyDescent="0.25">
      <c r="B157" s="12"/>
      <c r="C157" s="12"/>
      <c r="D157" s="12"/>
      <c r="E157" s="12"/>
      <c r="F157" s="12"/>
    </row>
    <row r="158" spans="2:6" ht="18" customHeight="1" x14ac:dyDescent="0.25">
      <c r="B158" s="12"/>
      <c r="C158" s="12"/>
      <c r="D158" s="12"/>
      <c r="E158" s="12"/>
      <c r="F158" s="12"/>
    </row>
    <row r="159" spans="2:6" ht="18" customHeight="1" x14ac:dyDescent="0.25">
      <c r="B159" s="12"/>
      <c r="C159" s="12"/>
      <c r="D159" s="12"/>
      <c r="E159" s="12"/>
      <c r="F159" s="12"/>
    </row>
    <row r="160" spans="2:6" ht="18" customHeight="1" x14ac:dyDescent="0.25">
      <c r="B160" s="12"/>
      <c r="C160" s="12"/>
      <c r="D160" s="12"/>
      <c r="E160" s="12"/>
      <c r="F160" s="12"/>
    </row>
    <row r="161" spans="2:6" ht="18" customHeight="1" x14ac:dyDescent="0.25">
      <c r="B161" s="12"/>
      <c r="C161" s="12"/>
      <c r="D161" s="12"/>
      <c r="E161" s="12"/>
      <c r="F161" s="12"/>
    </row>
    <row r="162" spans="2:6" ht="18" customHeight="1" x14ac:dyDescent="0.25">
      <c r="B162" s="12"/>
      <c r="C162" s="12"/>
      <c r="D162" s="12"/>
      <c r="E162" s="12"/>
      <c r="F162" s="12"/>
    </row>
    <row r="163" spans="2:6" ht="18" customHeight="1" x14ac:dyDescent="0.25">
      <c r="B163" s="12"/>
      <c r="C163" s="12"/>
      <c r="D163" s="12"/>
      <c r="E163" s="12"/>
      <c r="F163" s="12"/>
    </row>
    <row r="164" spans="2:6" ht="18" customHeight="1" x14ac:dyDescent="0.25">
      <c r="B164" s="12"/>
      <c r="C164" s="12"/>
      <c r="D164" s="12"/>
      <c r="E164" s="12"/>
      <c r="F164" s="12"/>
    </row>
    <row r="165" spans="2:6" ht="18" customHeight="1" x14ac:dyDescent="0.25">
      <c r="B165" s="12"/>
      <c r="C165" s="12"/>
      <c r="D165" s="12"/>
      <c r="E165" s="12"/>
      <c r="F165" s="12"/>
    </row>
    <row r="166" spans="2:6" ht="18" customHeight="1" x14ac:dyDescent="0.25">
      <c r="B166" s="12"/>
      <c r="C166" s="12"/>
      <c r="D166" s="12"/>
      <c r="E166" s="12"/>
      <c r="F166" s="12"/>
    </row>
    <row r="167" spans="2:6" ht="18" customHeight="1" x14ac:dyDescent="0.25">
      <c r="B167" s="12"/>
      <c r="C167" s="12"/>
      <c r="D167" s="12"/>
      <c r="E167" s="12"/>
      <c r="F167" s="12"/>
    </row>
    <row r="168" spans="2:6" ht="18" customHeight="1" x14ac:dyDescent="0.25">
      <c r="B168" s="12"/>
      <c r="C168" s="12"/>
      <c r="D168" s="12"/>
      <c r="E168" s="12"/>
      <c r="F168" s="12"/>
    </row>
    <row r="169" spans="2:6" ht="18" customHeight="1" x14ac:dyDescent="0.25">
      <c r="B169" s="12"/>
      <c r="C169" s="12"/>
      <c r="D169" s="12"/>
      <c r="E169" s="12"/>
      <c r="F169" s="12"/>
    </row>
    <row r="170" spans="2:6" ht="18" customHeight="1" x14ac:dyDescent="0.25">
      <c r="B170" s="12"/>
      <c r="C170" s="12"/>
      <c r="D170" s="12"/>
      <c r="E170" s="12"/>
      <c r="F170" s="12"/>
    </row>
    <row r="171" spans="2:6" ht="18" customHeight="1" x14ac:dyDescent="0.25">
      <c r="B171" s="12"/>
      <c r="C171" s="12"/>
      <c r="D171" s="12"/>
      <c r="E171" s="12"/>
      <c r="F171" s="12"/>
    </row>
    <row r="172" spans="2:6" ht="18" customHeight="1" x14ac:dyDescent="0.25">
      <c r="B172" s="12"/>
      <c r="C172" s="12"/>
      <c r="D172" s="12"/>
      <c r="E172" s="12"/>
      <c r="F172" s="12"/>
    </row>
    <row r="173" spans="2:6" ht="18" customHeight="1" x14ac:dyDescent="0.25">
      <c r="B173" s="12"/>
      <c r="C173" s="12"/>
      <c r="D173" s="12"/>
      <c r="E173" s="12"/>
      <c r="F173" s="12"/>
    </row>
    <row r="174" spans="2:6" ht="18" customHeight="1" x14ac:dyDescent="0.25">
      <c r="B174" s="12"/>
      <c r="C174" s="12"/>
      <c r="D174" s="12"/>
      <c r="E174" s="12"/>
      <c r="F174" s="12"/>
    </row>
    <row r="175" spans="2:6" ht="18" customHeight="1" x14ac:dyDescent="0.25">
      <c r="B175" s="12"/>
      <c r="C175" s="12"/>
      <c r="D175" s="12"/>
      <c r="E175" s="12"/>
      <c r="F175" s="12"/>
    </row>
    <row r="176" spans="2:6" ht="18" customHeight="1" x14ac:dyDescent="0.25">
      <c r="B176" s="12"/>
      <c r="C176" s="12"/>
      <c r="D176" s="12"/>
      <c r="E176" s="12"/>
      <c r="F176" s="12"/>
    </row>
    <row r="177" spans="2:6" ht="18" customHeight="1" x14ac:dyDescent="0.25">
      <c r="B177" s="12"/>
      <c r="C177" s="12"/>
      <c r="D177" s="12"/>
      <c r="E177" s="12"/>
      <c r="F177" s="12"/>
    </row>
    <row r="178" spans="2:6" ht="18" customHeight="1" x14ac:dyDescent="0.25">
      <c r="B178" s="12"/>
      <c r="C178" s="12"/>
      <c r="D178" s="12"/>
      <c r="E178" s="12"/>
      <c r="F178" s="12"/>
    </row>
    <row r="179" spans="2:6" ht="18" customHeight="1" x14ac:dyDescent="0.25">
      <c r="B179" s="12"/>
      <c r="C179" s="12"/>
      <c r="D179" s="12"/>
      <c r="E179" s="12"/>
      <c r="F179" s="12"/>
    </row>
    <row r="180" spans="2:6" ht="18" customHeight="1" x14ac:dyDescent="0.25">
      <c r="B180" s="12"/>
      <c r="C180" s="12"/>
      <c r="D180" s="12"/>
      <c r="E180" s="12"/>
      <c r="F180" s="12"/>
    </row>
    <row r="181" spans="2:6" ht="18" customHeight="1" x14ac:dyDescent="0.25">
      <c r="B181" s="12"/>
      <c r="C181" s="12"/>
      <c r="D181" s="12"/>
      <c r="E181" s="12"/>
      <c r="F181" s="12"/>
    </row>
    <row r="182" spans="2:6" ht="18" customHeight="1" x14ac:dyDescent="0.25">
      <c r="B182" s="12"/>
      <c r="C182" s="12"/>
      <c r="D182" s="12"/>
      <c r="E182" s="12"/>
      <c r="F182" s="12"/>
    </row>
    <row r="183" spans="2:6" ht="18" customHeight="1" x14ac:dyDescent="0.25">
      <c r="B183" s="12"/>
      <c r="C183" s="12"/>
      <c r="D183" s="12"/>
      <c r="E183" s="12"/>
      <c r="F183" s="12"/>
    </row>
    <row r="184" spans="2:6" ht="18" customHeight="1" x14ac:dyDescent="0.25">
      <c r="B184" s="12"/>
      <c r="C184" s="12"/>
      <c r="D184" s="12"/>
      <c r="E184" s="12"/>
      <c r="F184" s="12"/>
    </row>
    <row r="185" spans="2:6" ht="18" customHeight="1" x14ac:dyDescent="0.25">
      <c r="B185" s="12"/>
      <c r="C185" s="12"/>
      <c r="D185" s="12"/>
      <c r="E185" s="12"/>
      <c r="F185" s="12"/>
    </row>
    <row r="186" spans="2:6" ht="18" customHeight="1" x14ac:dyDescent="0.25">
      <c r="B186" s="12"/>
      <c r="C186" s="12"/>
      <c r="D186" s="12"/>
      <c r="E186" s="12"/>
      <c r="F186" s="12"/>
    </row>
    <row r="187" spans="2:6" ht="18" customHeight="1" x14ac:dyDescent="0.25">
      <c r="B187" s="12"/>
      <c r="C187" s="12"/>
      <c r="D187" s="12"/>
      <c r="E187" s="12"/>
      <c r="F187" s="12"/>
    </row>
    <row r="188" spans="2:6" ht="18" customHeight="1" x14ac:dyDescent="0.25">
      <c r="B188" s="12"/>
      <c r="C188" s="12"/>
      <c r="D188" s="12"/>
      <c r="E188" s="12"/>
      <c r="F188" s="12"/>
    </row>
    <row r="189" spans="2:6" ht="18" customHeight="1" x14ac:dyDescent="0.25">
      <c r="B189" s="12"/>
      <c r="C189" s="12"/>
      <c r="D189" s="12"/>
      <c r="E189" s="12"/>
      <c r="F189" s="12"/>
    </row>
    <row r="190" spans="2:6" ht="18" customHeight="1" x14ac:dyDescent="0.25">
      <c r="B190" s="12"/>
      <c r="C190" s="12"/>
      <c r="D190" s="12"/>
      <c r="E190" s="12"/>
      <c r="F190" s="12"/>
    </row>
    <row r="191" spans="2:6" ht="18" customHeight="1" x14ac:dyDescent="0.25">
      <c r="B191" s="12"/>
      <c r="C191" s="12"/>
      <c r="D191" s="12"/>
      <c r="E191" s="12"/>
      <c r="F191" s="12"/>
    </row>
    <row r="192" spans="2:6" ht="18" customHeight="1" x14ac:dyDescent="0.25">
      <c r="B192" s="12"/>
      <c r="C192" s="12"/>
      <c r="D192" s="12"/>
      <c r="E192" s="12"/>
      <c r="F192" s="12"/>
    </row>
    <row r="193" spans="2:6" ht="18" customHeight="1" x14ac:dyDescent="0.25">
      <c r="B193" s="12"/>
      <c r="C193" s="12"/>
      <c r="D193" s="12"/>
      <c r="E193" s="12"/>
      <c r="F193" s="12"/>
    </row>
    <row r="194" spans="2:6" ht="18" customHeight="1" x14ac:dyDescent="0.25">
      <c r="B194" s="12"/>
      <c r="C194" s="12"/>
      <c r="D194" s="12"/>
      <c r="E194" s="12"/>
      <c r="F194" s="12"/>
    </row>
    <row r="195" spans="2:6" ht="18" customHeight="1" x14ac:dyDescent="0.25">
      <c r="B195" s="12"/>
      <c r="C195" s="12"/>
      <c r="D195" s="12"/>
      <c r="E195" s="12"/>
      <c r="F195" s="12"/>
    </row>
    <row r="196" spans="2:6" ht="18" customHeight="1" x14ac:dyDescent="0.25">
      <c r="B196" s="12"/>
      <c r="C196" s="12"/>
      <c r="D196" s="12"/>
      <c r="E196" s="12"/>
      <c r="F196" s="12"/>
    </row>
    <row r="197" spans="2:6" ht="18" customHeight="1" x14ac:dyDescent="0.25">
      <c r="B197" s="12"/>
      <c r="C197" s="12"/>
      <c r="D197" s="12"/>
      <c r="E197" s="12"/>
      <c r="F197" s="12"/>
    </row>
    <row r="198" spans="2:6" ht="18" customHeight="1" x14ac:dyDescent="0.25">
      <c r="B198" s="12"/>
      <c r="C198" s="12"/>
      <c r="D198" s="12"/>
      <c r="E198" s="12"/>
      <c r="F198" s="12"/>
    </row>
    <row r="199" spans="2:6" ht="18" customHeight="1" x14ac:dyDescent="0.25">
      <c r="B199" s="12"/>
      <c r="C199" s="12"/>
      <c r="D199" s="12"/>
      <c r="E199" s="12"/>
      <c r="F199" s="12"/>
    </row>
    <row r="200" spans="2:6" ht="18" customHeight="1" x14ac:dyDescent="0.25">
      <c r="B200" s="12"/>
      <c r="C200" s="12"/>
      <c r="D200" s="12"/>
      <c r="E200" s="12"/>
      <c r="F200" s="12"/>
    </row>
    <row r="201" spans="2:6" ht="18" customHeight="1" x14ac:dyDescent="0.25">
      <c r="B201" s="12"/>
      <c r="C201" s="12"/>
      <c r="D201" s="12"/>
      <c r="E201" s="12"/>
      <c r="F201" s="12"/>
    </row>
    <row r="202" spans="2:6" ht="18" customHeight="1" x14ac:dyDescent="0.25">
      <c r="B202" s="12"/>
      <c r="C202" s="12"/>
      <c r="D202" s="12"/>
      <c r="E202" s="12"/>
      <c r="F202" s="12"/>
    </row>
    <row r="203" spans="2:6" ht="18" customHeight="1" x14ac:dyDescent="0.25">
      <c r="B203" s="12"/>
      <c r="C203" s="12"/>
      <c r="D203" s="12"/>
      <c r="E203" s="12"/>
      <c r="F203" s="12"/>
    </row>
    <row r="204" spans="2:6" ht="18" customHeight="1" x14ac:dyDescent="0.25">
      <c r="B204" s="12"/>
      <c r="C204" s="12"/>
      <c r="D204" s="12"/>
      <c r="E204" s="12"/>
      <c r="F204" s="12"/>
    </row>
    <row r="205" spans="2:6" ht="18" customHeight="1" x14ac:dyDescent="0.25">
      <c r="B205" s="12"/>
      <c r="C205" s="12"/>
      <c r="D205" s="12"/>
      <c r="E205" s="12"/>
      <c r="F205" s="12"/>
    </row>
    <row r="206" spans="2:6" ht="18" customHeight="1" x14ac:dyDescent="0.25">
      <c r="B206" s="12"/>
      <c r="C206" s="12"/>
      <c r="D206" s="12"/>
      <c r="E206" s="12"/>
      <c r="F206" s="12"/>
    </row>
    <row r="207" spans="2:6" ht="18" customHeight="1" x14ac:dyDescent="0.25">
      <c r="B207" s="12"/>
      <c r="C207" s="12"/>
      <c r="D207" s="12"/>
      <c r="E207" s="12"/>
      <c r="F207" s="12"/>
    </row>
    <row r="208" spans="2:6" ht="18" customHeight="1" x14ac:dyDescent="0.25">
      <c r="B208" s="12"/>
      <c r="C208" s="12"/>
      <c r="D208" s="12"/>
      <c r="E208" s="12"/>
      <c r="F208" s="12"/>
    </row>
    <row r="209" spans="2:6" ht="18" customHeight="1" x14ac:dyDescent="0.25">
      <c r="B209" s="12"/>
      <c r="C209" s="12"/>
      <c r="D209" s="12"/>
      <c r="E209" s="12"/>
      <c r="F209" s="12"/>
    </row>
    <row r="210" spans="2:6" ht="18" customHeight="1" x14ac:dyDescent="0.25">
      <c r="B210" s="12"/>
      <c r="C210" s="12"/>
      <c r="D210" s="12"/>
      <c r="E210" s="12"/>
      <c r="F210" s="12"/>
    </row>
    <row r="211" spans="2:6" ht="18" customHeight="1" x14ac:dyDescent="0.25">
      <c r="B211" s="12"/>
      <c r="C211" s="12"/>
      <c r="D211" s="12"/>
      <c r="E211" s="12"/>
      <c r="F211" s="12"/>
    </row>
    <row r="212" spans="2:6" ht="18" customHeight="1" x14ac:dyDescent="0.25">
      <c r="B212" s="12"/>
      <c r="C212" s="12"/>
      <c r="D212" s="12"/>
      <c r="E212" s="12"/>
      <c r="F212" s="12"/>
    </row>
  </sheetData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049A-9B13-475A-8631-0EBF31496DDD}">
  <dimension ref="A1:A12"/>
  <sheetViews>
    <sheetView workbookViewId="0">
      <selection activeCell="A10" sqref="A10"/>
    </sheetView>
  </sheetViews>
  <sheetFormatPr defaultRowHeight="15" x14ac:dyDescent="0.25"/>
  <cols>
    <col min="1" max="1" width="15.85546875" bestFit="1" customWidth="1"/>
  </cols>
  <sheetData>
    <row r="1" spans="1:1" x14ac:dyDescent="0.25">
      <c r="A1" s="8" t="s">
        <v>364</v>
      </c>
    </row>
    <row r="2" spans="1:1" x14ac:dyDescent="0.25">
      <c r="A2" s="9" t="s">
        <v>372</v>
      </c>
    </row>
    <row r="3" spans="1:1" x14ac:dyDescent="0.25">
      <c r="A3" s="9" t="s">
        <v>370</v>
      </c>
    </row>
    <row r="4" spans="1:1" x14ac:dyDescent="0.25">
      <c r="A4" s="9" t="s">
        <v>375</v>
      </c>
    </row>
    <row r="5" spans="1:1" x14ac:dyDescent="0.25">
      <c r="A5" s="9" t="s">
        <v>369</v>
      </c>
    </row>
    <row r="6" spans="1:1" x14ac:dyDescent="0.25">
      <c r="A6" s="9" t="s">
        <v>373</v>
      </c>
    </row>
    <row r="7" spans="1:1" x14ac:dyDescent="0.25">
      <c r="A7" s="9" t="s">
        <v>367</v>
      </c>
    </row>
    <row r="8" spans="1:1" x14ac:dyDescent="0.25">
      <c r="A8" s="9" t="s">
        <v>374</v>
      </c>
    </row>
    <row r="9" spans="1:1" x14ac:dyDescent="0.25">
      <c r="A9" s="9" t="s">
        <v>371</v>
      </c>
    </row>
    <row r="10" spans="1:1" x14ac:dyDescent="0.25">
      <c r="A10" s="9" t="s">
        <v>368</v>
      </c>
    </row>
    <row r="11" spans="1:1" x14ac:dyDescent="0.25">
      <c r="A11" s="9" t="s">
        <v>365</v>
      </c>
    </row>
    <row r="12" spans="1:1" x14ac:dyDescent="0.25">
      <c r="A12" s="9" t="s">
        <v>366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0C0B-B902-4E34-9EC7-69AB86F9F0C9}">
  <dimension ref="A1:H114"/>
  <sheetViews>
    <sheetView workbookViewId="0">
      <selection activeCell="A41" sqref="A41"/>
    </sheetView>
  </sheetViews>
  <sheetFormatPr defaultRowHeight="15" x14ac:dyDescent="0.25"/>
  <cols>
    <col min="1" max="1" width="33.85546875" bestFit="1" customWidth="1"/>
    <col min="6" max="6" width="33.85546875" bestFit="1" customWidth="1"/>
    <col min="8" max="8" width="33.85546875" bestFit="1" customWidth="1"/>
  </cols>
  <sheetData>
    <row r="1" spans="1:8" x14ac:dyDescent="0.25">
      <c r="A1" t="s">
        <v>363</v>
      </c>
    </row>
    <row r="2" spans="1:8" x14ac:dyDescent="0.25">
      <c r="A2" t="s">
        <v>234</v>
      </c>
    </row>
    <row r="3" spans="1:8" x14ac:dyDescent="0.25">
      <c r="A3" t="s">
        <v>234</v>
      </c>
    </row>
    <row r="4" spans="1:8" x14ac:dyDescent="0.25">
      <c r="A4" t="s">
        <v>234</v>
      </c>
    </row>
    <row r="5" spans="1:8" x14ac:dyDescent="0.25">
      <c r="A5" t="s">
        <v>235</v>
      </c>
    </row>
    <row r="6" spans="1:8" x14ac:dyDescent="0.25">
      <c r="A6" t="s">
        <v>235</v>
      </c>
    </row>
    <row r="7" spans="1:8" x14ac:dyDescent="0.25">
      <c r="A7" t="s">
        <v>235</v>
      </c>
    </row>
    <row r="8" spans="1:8" x14ac:dyDescent="0.25">
      <c r="A8" t="s">
        <v>236</v>
      </c>
    </row>
    <row r="9" spans="1:8" x14ac:dyDescent="0.25">
      <c r="A9" t="s">
        <v>237</v>
      </c>
      <c r="F9" s="8" t="s">
        <v>364</v>
      </c>
      <c r="H9" s="8" t="s">
        <v>364</v>
      </c>
    </row>
    <row r="10" spans="1:8" x14ac:dyDescent="0.25">
      <c r="A10" t="s">
        <v>237</v>
      </c>
      <c r="F10" s="9" t="s">
        <v>238</v>
      </c>
      <c r="H10" s="9" t="s">
        <v>238</v>
      </c>
    </row>
    <row r="11" spans="1:8" x14ac:dyDescent="0.25">
      <c r="A11" t="s">
        <v>237</v>
      </c>
      <c r="F11" s="9" t="s">
        <v>237</v>
      </c>
      <c r="H11" s="9" t="s">
        <v>237</v>
      </c>
    </row>
    <row r="12" spans="1:8" x14ac:dyDescent="0.25">
      <c r="A12" t="s">
        <v>238</v>
      </c>
      <c r="F12" s="9" t="s">
        <v>253</v>
      </c>
      <c r="H12" s="9" t="s">
        <v>253</v>
      </c>
    </row>
    <row r="13" spans="1:8" x14ac:dyDescent="0.25">
      <c r="A13" t="s">
        <v>238</v>
      </c>
      <c r="F13" s="9" t="s">
        <v>248</v>
      </c>
      <c r="H13" s="9" t="s">
        <v>248</v>
      </c>
    </row>
    <row r="14" spans="1:8" x14ac:dyDescent="0.25">
      <c r="A14" t="s">
        <v>238</v>
      </c>
      <c r="F14" s="9" t="s">
        <v>241</v>
      </c>
      <c r="H14" s="9" t="s">
        <v>241</v>
      </c>
    </row>
    <row r="15" spans="1:8" x14ac:dyDescent="0.25">
      <c r="A15" t="s">
        <v>239</v>
      </c>
      <c r="F15" s="9" t="s">
        <v>260</v>
      </c>
      <c r="H15" s="9" t="s">
        <v>260</v>
      </c>
    </row>
    <row r="16" spans="1:8" x14ac:dyDescent="0.25">
      <c r="A16" t="s">
        <v>239</v>
      </c>
      <c r="F16" s="9" t="s">
        <v>240</v>
      </c>
      <c r="H16" s="9" t="s">
        <v>240</v>
      </c>
    </row>
    <row r="17" spans="1:8" x14ac:dyDescent="0.25">
      <c r="A17" t="s">
        <v>239</v>
      </c>
      <c r="F17" s="9" t="s">
        <v>258</v>
      </c>
      <c r="H17" s="9" t="s">
        <v>258</v>
      </c>
    </row>
    <row r="18" spans="1:8" x14ac:dyDescent="0.25">
      <c r="A18" t="s">
        <v>240</v>
      </c>
      <c r="F18" s="9" t="s">
        <v>254</v>
      </c>
      <c r="H18" s="9" t="s">
        <v>254</v>
      </c>
    </row>
    <row r="19" spans="1:8" x14ac:dyDescent="0.25">
      <c r="A19" t="s">
        <v>240</v>
      </c>
      <c r="F19" s="9" t="s">
        <v>250</v>
      </c>
      <c r="H19" s="9" t="s">
        <v>250</v>
      </c>
    </row>
    <row r="20" spans="1:8" x14ac:dyDescent="0.25">
      <c r="A20" t="s">
        <v>240</v>
      </c>
      <c r="F20" s="9" t="s">
        <v>252</v>
      </c>
      <c r="H20" s="9" t="s">
        <v>252</v>
      </c>
    </row>
    <row r="21" spans="1:8" x14ac:dyDescent="0.25">
      <c r="A21" t="s">
        <v>241</v>
      </c>
      <c r="F21" s="9" t="s">
        <v>259</v>
      </c>
      <c r="H21" s="9" t="s">
        <v>259</v>
      </c>
    </row>
    <row r="22" spans="1:8" x14ac:dyDescent="0.25">
      <c r="A22" t="s">
        <v>241</v>
      </c>
      <c r="F22" s="9" t="s">
        <v>261</v>
      </c>
      <c r="H22" s="9" t="s">
        <v>261</v>
      </c>
    </row>
    <row r="23" spans="1:8" x14ac:dyDescent="0.25">
      <c r="A23" t="s">
        <v>241</v>
      </c>
      <c r="F23" s="9" t="s">
        <v>243</v>
      </c>
      <c r="H23" s="9" t="s">
        <v>243</v>
      </c>
    </row>
    <row r="24" spans="1:8" x14ac:dyDescent="0.25">
      <c r="A24" t="s">
        <v>242</v>
      </c>
      <c r="F24" s="9" t="s">
        <v>255</v>
      </c>
      <c r="H24" s="9" t="s">
        <v>255</v>
      </c>
    </row>
    <row r="25" spans="1:8" x14ac:dyDescent="0.25">
      <c r="A25" t="s">
        <v>243</v>
      </c>
      <c r="F25" s="9" t="s">
        <v>247</v>
      </c>
      <c r="H25" s="9" t="s">
        <v>247</v>
      </c>
    </row>
    <row r="26" spans="1:8" x14ac:dyDescent="0.25">
      <c r="A26" t="s">
        <v>243</v>
      </c>
      <c r="F26" s="9" t="s">
        <v>256</v>
      </c>
      <c r="H26" s="9" t="s">
        <v>256</v>
      </c>
    </row>
    <row r="27" spans="1:8" x14ac:dyDescent="0.25">
      <c r="A27" t="s">
        <v>244</v>
      </c>
      <c r="F27" s="9" t="s">
        <v>246</v>
      </c>
      <c r="H27" s="9" t="s">
        <v>246</v>
      </c>
    </row>
    <row r="28" spans="1:8" x14ac:dyDescent="0.25">
      <c r="A28" t="s">
        <v>244</v>
      </c>
      <c r="F28" s="9" t="s">
        <v>257</v>
      </c>
      <c r="H28" s="9" t="s">
        <v>257</v>
      </c>
    </row>
    <row r="29" spans="1:8" x14ac:dyDescent="0.25">
      <c r="A29" t="s">
        <v>245</v>
      </c>
      <c r="F29" s="9" t="s">
        <v>242</v>
      </c>
      <c r="H29" s="9" t="s">
        <v>242</v>
      </c>
    </row>
    <row r="30" spans="1:8" x14ac:dyDescent="0.25">
      <c r="A30" t="s">
        <v>245</v>
      </c>
      <c r="F30" s="9" t="s">
        <v>234</v>
      </c>
      <c r="H30" s="9" t="s">
        <v>234</v>
      </c>
    </row>
    <row r="31" spans="1:8" x14ac:dyDescent="0.25">
      <c r="A31" t="s">
        <v>236</v>
      </c>
      <c r="F31" s="9" t="s">
        <v>244</v>
      </c>
      <c r="H31" s="9" t="s">
        <v>244</v>
      </c>
    </row>
    <row r="32" spans="1:8" x14ac:dyDescent="0.25">
      <c r="A32" t="s">
        <v>246</v>
      </c>
      <c r="F32" s="9" t="s">
        <v>235</v>
      </c>
      <c r="H32" s="9" t="s">
        <v>235</v>
      </c>
    </row>
    <row r="33" spans="1:8" x14ac:dyDescent="0.25">
      <c r="A33" t="s">
        <v>247</v>
      </c>
      <c r="F33" s="9" t="s">
        <v>251</v>
      </c>
      <c r="H33" s="9" t="s">
        <v>251</v>
      </c>
    </row>
    <row r="34" spans="1:8" x14ac:dyDescent="0.25">
      <c r="A34" t="s">
        <v>248</v>
      </c>
      <c r="F34" s="9" t="s">
        <v>245</v>
      </c>
      <c r="H34" s="9" t="s">
        <v>245</v>
      </c>
    </row>
    <row r="35" spans="1:8" x14ac:dyDescent="0.25">
      <c r="A35" t="s">
        <v>248</v>
      </c>
      <c r="F35" s="9" t="s">
        <v>249</v>
      </c>
      <c r="H35" s="9" t="s">
        <v>249</v>
      </c>
    </row>
    <row r="36" spans="1:8" x14ac:dyDescent="0.25">
      <c r="A36" t="s">
        <v>248</v>
      </c>
      <c r="F36" s="9" t="s">
        <v>236</v>
      </c>
      <c r="H36" s="9" t="s">
        <v>236</v>
      </c>
    </row>
    <row r="37" spans="1:8" x14ac:dyDescent="0.25">
      <c r="A37" t="s">
        <v>249</v>
      </c>
      <c r="F37" s="9" t="s">
        <v>239</v>
      </c>
      <c r="H37" s="9" t="s">
        <v>239</v>
      </c>
    </row>
    <row r="38" spans="1:8" x14ac:dyDescent="0.25">
      <c r="A38" t="s">
        <v>250</v>
      </c>
      <c r="F38" s="9" t="s">
        <v>365</v>
      </c>
      <c r="H38" s="9" t="s">
        <v>365</v>
      </c>
    </row>
    <row r="39" spans="1:8" x14ac:dyDescent="0.25">
      <c r="A39" t="s">
        <v>250</v>
      </c>
      <c r="F39" s="9" t="s">
        <v>366</v>
      </c>
      <c r="H39" s="9" t="s">
        <v>366</v>
      </c>
    </row>
    <row r="40" spans="1:8" x14ac:dyDescent="0.25">
      <c r="A40" t="s">
        <v>250</v>
      </c>
    </row>
    <row r="41" spans="1:8" x14ac:dyDescent="0.25">
      <c r="A41" t="s">
        <v>250</v>
      </c>
    </row>
    <row r="42" spans="1:8" x14ac:dyDescent="0.25">
      <c r="A42" t="s">
        <v>244</v>
      </c>
    </row>
    <row r="43" spans="1:8" x14ac:dyDescent="0.25">
      <c r="A43" t="s">
        <v>244</v>
      </c>
    </row>
    <row r="44" spans="1:8" x14ac:dyDescent="0.25">
      <c r="A44" t="s">
        <v>236</v>
      </c>
    </row>
    <row r="45" spans="1:8" x14ac:dyDescent="0.25">
      <c r="A45" t="s">
        <v>243</v>
      </c>
    </row>
    <row r="46" spans="1:8" x14ac:dyDescent="0.25">
      <c r="A46" t="s">
        <v>251</v>
      </c>
    </row>
    <row r="47" spans="1:8" x14ac:dyDescent="0.25">
      <c r="A47" t="s">
        <v>251</v>
      </c>
    </row>
    <row r="48" spans="1:8" x14ac:dyDescent="0.25">
      <c r="A48" t="s">
        <v>252</v>
      </c>
    </row>
    <row r="49" spans="1:1" x14ac:dyDescent="0.25">
      <c r="A49" t="s">
        <v>252</v>
      </c>
    </row>
    <row r="50" spans="1:1" x14ac:dyDescent="0.25">
      <c r="A50" t="s">
        <v>252</v>
      </c>
    </row>
    <row r="51" spans="1:1" x14ac:dyDescent="0.25">
      <c r="A51" t="s">
        <v>253</v>
      </c>
    </row>
    <row r="52" spans="1:1" x14ac:dyDescent="0.25">
      <c r="A52" t="s">
        <v>254</v>
      </c>
    </row>
    <row r="53" spans="1:1" x14ac:dyDescent="0.25">
      <c r="A53" t="s">
        <v>255</v>
      </c>
    </row>
    <row r="54" spans="1:1" x14ac:dyDescent="0.25">
      <c r="A54" t="s">
        <v>256</v>
      </c>
    </row>
    <row r="55" spans="1:1" x14ac:dyDescent="0.25">
      <c r="A55" t="s">
        <v>256</v>
      </c>
    </row>
    <row r="56" spans="1:1" x14ac:dyDescent="0.25">
      <c r="A56" t="s">
        <v>256</v>
      </c>
    </row>
    <row r="57" spans="1:1" x14ac:dyDescent="0.25">
      <c r="A57" t="s">
        <v>257</v>
      </c>
    </row>
    <row r="58" spans="1:1" x14ac:dyDescent="0.25">
      <c r="A58" t="s">
        <v>258</v>
      </c>
    </row>
    <row r="59" spans="1:1" x14ac:dyDescent="0.25">
      <c r="A59" t="s">
        <v>258</v>
      </c>
    </row>
    <row r="60" spans="1:1" x14ac:dyDescent="0.25">
      <c r="A60" t="s">
        <v>258</v>
      </c>
    </row>
    <row r="61" spans="1:1" x14ac:dyDescent="0.25">
      <c r="A61" t="s">
        <v>259</v>
      </c>
    </row>
    <row r="62" spans="1:1" x14ac:dyDescent="0.25">
      <c r="A62" t="s">
        <v>260</v>
      </c>
    </row>
    <row r="63" spans="1:1" x14ac:dyDescent="0.25">
      <c r="A63" t="s">
        <v>260</v>
      </c>
    </row>
    <row r="64" spans="1:1" x14ac:dyDescent="0.25">
      <c r="A64" t="s">
        <v>260</v>
      </c>
    </row>
    <row r="65" spans="1:1" x14ac:dyDescent="0.25">
      <c r="A65" t="s">
        <v>260</v>
      </c>
    </row>
    <row r="66" spans="1:1" x14ac:dyDescent="0.25">
      <c r="A66" t="s">
        <v>246</v>
      </c>
    </row>
    <row r="67" spans="1:1" x14ac:dyDescent="0.25">
      <c r="A67" t="s">
        <v>246</v>
      </c>
    </row>
    <row r="68" spans="1:1" x14ac:dyDescent="0.25">
      <c r="A68" t="s">
        <v>235</v>
      </c>
    </row>
    <row r="69" spans="1:1" x14ac:dyDescent="0.25">
      <c r="A69" t="s">
        <v>258</v>
      </c>
    </row>
    <row r="70" spans="1:1" x14ac:dyDescent="0.25">
      <c r="A70" t="s">
        <v>261</v>
      </c>
    </row>
    <row r="71" spans="1:1" x14ac:dyDescent="0.25">
      <c r="A71" t="s">
        <v>248</v>
      </c>
    </row>
    <row r="72" spans="1:1" x14ac:dyDescent="0.25">
      <c r="A72" t="s">
        <v>248</v>
      </c>
    </row>
    <row r="73" spans="1:1" x14ac:dyDescent="0.25">
      <c r="A73" t="s">
        <v>235</v>
      </c>
    </row>
    <row r="74" spans="1:1" x14ac:dyDescent="0.25">
      <c r="A74" t="s">
        <v>235</v>
      </c>
    </row>
    <row r="75" spans="1:1" x14ac:dyDescent="0.25">
      <c r="A75" t="s">
        <v>236</v>
      </c>
    </row>
    <row r="76" spans="1:1" x14ac:dyDescent="0.25">
      <c r="A76" t="s">
        <v>238</v>
      </c>
    </row>
    <row r="77" spans="1:1" x14ac:dyDescent="0.25">
      <c r="A77" t="s">
        <v>238</v>
      </c>
    </row>
    <row r="78" spans="1:1" x14ac:dyDescent="0.25">
      <c r="A78" t="s">
        <v>239</v>
      </c>
    </row>
    <row r="79" spans="1:1" x14ac:dyDescent="0.25">
      <c r="A79" t="s">
        <v>239</v>
      </c>
    </row>
    <row r="80" spans="1:1" x14ac:dyDescent="0.25">
      <c r="A80" t="s">
        <v>239</v>
      </c>
    </row>
    <row r="81" spans="1:1" x14ac:dyDescent="0.25">
      <c r="A81" t="s">
        <v>240</v>
      </c>
    </row>
    <row r="82" spans="1:1" x14ac:dyDescent="0.25">
      <c r="A82" t="s">
        <v>240</v>
      </c>
    </row>
    <row r="83" spans="1:1" x14ac:dyDescent="0.25">
      <c r="A83" t="s">
        <v>240</v>
      </c>
    </row>
    <row r="84" spans="1:1" x14ac:dyDescent="0.25">
      <c r="A84" t="s">
        <v>241</v>
      </c>
    </row>
    <row r="85" spans="1:1" x14ac:dyDescent="0.25">
      <c r="A85" t="s">
        <v>241</v>
      </c>
    </row>
    <row r="86" spans="1:1" x14ac:dyDescent="0.25">
      <c r="A86" t="s">
        <v>242</v>
      </c>
    </row>
    <row r="87" spans="1:1" x14ac:dyDescent="0.25">
      <c r="A87" t="s">
        <v>243</v>
      </c>
    </row>
    <row r="88" spans="1:1" x14ac:dyDescent="0.25">
      <c r="A88" t="s">
        <v>243</v>
      </c>
    </row>
    <row r="89" spans="1:1" x14ac:dyDescent="0.25">
      <c r="A89" t="s">
        <v>244</v>
      </c>
    </row>
    <row r="90" spans="1:1" x14ac:dyDescent="0.25">
      <c r="A90" t="s">
        <v>244</v>
      </c>
    </row>
    <row r="91" spans="1:1" x14ac:dyDescent="0.25">
      <c r="A91" t="s">
        <v>354</v>
      </c>
    </row>
    <row r="92" spans="1:1" x14ac:dyDescent="0.25">
      <c r="A92" t="s">
        <v>355</v>
      </c>
    </row>
    <row r="93" spans="1:1" x14ac:dyDescent="0.25">
      <c r="A93" t="s">
        <v>236</v>
      </c>
    </row>
    <row r="94" spans="1:1" x14ac:dyDescent="0.25">
      <c r="A94" t="s">
        <v>248</v>
      </c>
    </row>
    <row r="95" spans="1:1" x14ac:dyDescent="0.25">
      <c r="A95" t="s">
        <v>248</v>
      </c>
    </row>
    <row r="96" spans="1:1" x14ac:dyDescent="0.25">
      <c r="A96" t="s">
        <v>248</v>
      </c>
    </row>
    <row r="97" spans="1:1" x14ac:dyDescent="0.25">
      <c r="A97" t="s">
        <v>249</v>
      </c>
    </row>
    <row r="98" spans="1:1" x14ac:dyDescent="0.25">
      <c r="A98" t="s">
        <v>250</v>
      </c>
    </row>
    <row r="99" spans="1:1" x14ac:dyDescent="0.25">
      <c r="A99" t="s">
        <v>250</v>
      </c>
    </row>
    <row r="100" spans="1:1" x14ac:dyDescent="0.25">
      <c r="A100" t="s">
        <v>250</v>
      </c>
    </row>
    <row r="101" spans="1:1" x14ac:dyDescent="0.25">
      <c r="A101" t="s">
        <v>244</v>
      </c>
    </row>
    <row r="102" spans="1:1" x14ac:dyDescent="0.25">
      <c r="A102" t="s">
        <v>243</v>
      </c>
    </row>
    <row r="103" spans="1:1" x14ac:dyDescent="0.25">
      <c r="A103" t="s">
        <v>251</v>
      </c>
    </row>
    <row r="104" spans="1:1" x14ac:dyDescent="0.25">
      <c r="A104" t="s">
        <v>251</v>
      </c>
    </row>
    <row r="105" spans="1:1" x14ac:dyDescent="0.25">
      <c r="A105" t="s">
        <v>252</v>
      </c>
    </row>
    <row r="106" spans="1:1" x14ac:dyDescent="0.25">
      <c r="A106" t="s">
        <v>252</v>
      </c>
    </row>
    <row r="107" spans="1:1" x14ac:dyDescent="0.25">
      <c r="A107" t="s">
        <v>252</v>
      </c>
    </row>
    <row r="108" spans="1:1" x14ac:dyDescent="0.25">
      <c r="A108" t="s">
        <v>255</v>
      </c>
    </row>
    <row r="109" spans="1:1" x14ac:dyDescent="0.25">
      <c r="A109" t="s">
        <v>258</v>
      </c>
    </row>
    <row r="110" spans="1:1" x14ac:dyDescent="0.25">
      <c r="A110" t="s">
        <v>258</v>
      </c>
    </row>
    <row r="111" spans="1:1" x14ac:dyDescent="0.25">
      <c r="A111" t="s">
        <v>259</v>
      </c>
    </row>
    <row r="112" spans="1:1" x14ac:dyDescent="0.25">
      <c r="A112" t="s">
        <v>260</v>
      </c>
    </row>
    <row r="113" spans="1:1" x14ac:dyDescent="0.25">
      <c r="A113" t="s">
        <v>235</v>
      </c>
    </row>
    <row r="114" spans="1:1" x14ac:dyDescent="0.25">
      <c r="A114" t="s">
        <v>248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5E02-690D-4EDA-A1F7-A50997B399AA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Export-Shoptet</vt:lpstr>
      <vt:lpstr>List5</vt:lpstr>
      <vt:lpstr>List4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Ruiz</dc:creator>
  <cp:lastModifiedBy>LAB</cp:lastModifiedBy>
  <dcterms:created xsi:type="dcterms:W3CDTF">2025-02-18T09:13:16Z</dcterms:created>
  <dcterms:modified xsi:type="dcterms:W3CDTF">2025-06-25T09:38:39Z</dcterms:modified>
</cp:coreProperties>
</file>